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temp\JC\2025年\1.70周年記念委員会\議案\05.8月度例会\報告議案\shu12rs01\kessan\"/>
    </mc:Choice>
  </mc:AlternateContent>
  <xr:revisionPtr revIDLastSave="0" documentId="13_ncr:1_{9EE4E464-748A-4E8E-97F6-3A7AA59F2E0D}" xr6:coauthVersionLast="47" xr6:coauthVersionMax="47" xr10:uidLastSave="{00000000-0000-0000-0000-000000000000}"/>
  <bookViews>
    <workbookView xWindow="-110" yWindow="-110" windowWidth="19420" windowHeight="10300" firstSheet="1" activeTab="1" xr2:uid="{00000000-000D-0000-FFFF-FFFF00000000}"/>
  </bookViews>
  <sheets>
    <sheet name="収支決算報告書(様式11)" sheetId="1" r:id="rId1"/>
    <sheet name="収益費用明細書(様式12)" sheetId="2" r:id="rId2"/>
    <sheet name="現金出納帳(様式16)" sheetId="3" r:id="rId3"/>
    <sheet name="口座出納帳(様式17)" sheetId="4" r:id="rId4"/>
  </sheets>
  <definedNames>
    <definedName name="_xlnm.Print_Area" localSheetId="0">'収支決算報告書(様式11)'!$A$1:$F$37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4" l="1"/>
  <c r="F23" i="4"/>
  <c r="E25" i="4"/>
  <c r="D25" i="4"/>
  <c r="E47" i="3"/>
  <c r="D47" i="3"/>
  <c r="F46" i="3"/>
  <c r="F45" i="3"/>
  <c r="F7" i="3"/>
  <c r="F8" i="3" s="1"/>
  <c r="F9" i="3" s="1"/>
  <c r="F10" i="3" s="1"/>
  <c r="F11" i="3" s="1"/>
  <c r="F12" i="3" s="1"/>
  <c r="F13" i="3" s="1"/>
  <c r="F14" i="3" s="1"/>
  <c r="F15" i="3" s="1"/>
  <c r="F16" i="3" s="1"/>
  <c r="F17" i="3" s="1"/>
  <c r="F18" i="3" s="1"/>
  <c r="F19" i="3" s="1"/>
  <c r="F20" i="3" s="1"/>
  <c r="F21" i="3" s="1"/>
  <c r="F22" i="3" s="1"/>
  <c r="F23" i="3" s="1"/>
  <c r="F24" i="3" s="1"/>
  <c r="F25" i="3" s="1"/>
  <c r="F26" i="3" s="1"/>
  <c r="F27" i="3" s="1"/>
  <c r="F28" i="3" s="1"/>
  <c r="F29" i="3" s="1"/>
  <c r="F30" i="3" s="1"/>
  <c r="F31" i="3" s="1"/>
  <c r="F32" i="3" s="1"/>
  <c r="F33" i="3" s="1"/>
  <c r="F34" i="3" s="1"/>
  <c r="F35" i="3" s="1"/>
  <c r="F36" i="3" s="1"/>
  <c r="F37" i="3" s="1"/>
  <c r="F38" i="3" s="1"/>
  <c r="F39" i="3" s="1"/>
  <c r="F40" i="3" s="1"/>
  <c r="F41" i="3" s="1"/>
  <c r="F42" i="3" s="1"/>
  <c r="F43" i="3" s="1"/>
  <c r="F44" i="3" s="1"/>
  <c r="D15" i="1"/>
  <c r="C15" i="1"/>
  <c r="H55" i="2"/>
  <c r="G55" i="2"/>
  <c r="D22" i="1"/>
  <c r="C22" i="1"/>
  <c r="D19" i="1"/>
  <c r="C19" i="1"/>
  <c r="D18" i="1"/>
  <c r="C18" i="1"/>
  <c r="I54" i="2"/>
  <c r="H52" i="2"/>
  <c r="H46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H42" i="2"/>
  <c r="G52" i="2"/>
  <c r="G46" i="2"/>
  <c r="G42" i="2"/>
  <c r="F47" i="3" l="1"/>
  <c r="E25" i="1"/>
  <c r="I53" i="2"/>
  <c r="C31" i="1" l="1"/>
  <c r="I55" i="2"/>
  <c r="D31" i="1"/>
  <c r="F6" i="4"/>
  <c r="F7" i="4" s="1"/>
  <c r="F8" i="4" s="1"/>
  <c r="F9" i="4" s="1"/>
  <c r="F10" i="4" s="1"/>
  <c r="F11" i="4" s="1"/>
  <c r="F12" i="4" s="1"/>
  <c r="F13" i="4" s="1"/>
  <c r="F14" i="4" s="1"/>
  <c r="F15" i="4" s="1"/>
  <c r="F16" i="4" s="1"/>
  <c r="F17" i="4" s="1"/>
  <c r="F18" i="4" s="1"/>
  <c r="F19" i="4" s="1"/>
  <c r="D14" i="1"/>
  <c r="C14" i="1"/>
  <c r="F20" i="4" l="1"/>
  <c r="F21" i="4" s="1"/>
  <c r="F22" i="4" s="1"/>
  <c r="H9" i="2" l="1"/>
  <c r="G9" i="2"/>
  <c r="G56" i="2" s="1"/>
  <c r="I8" i="2"/>
  <c r="I15" i="2"/>
  <c r="I42" i="2" s="1"/>
  <c r="I7" i="2"/>
  <c r="D16" i="1"/>
  <c r="D33" i="1"/>
  <c r="E18" i="1"/>
  <c r="E19" i="1"/>
  <c r="E20" i="1"/>
  <c r="E21" i="1"/>
  <c r="E22" i="1"/>
  <c r="E23" i="1"/>
  <c r="E24" i="1"/>
  <c r="E26" i="1"/>
  <c r="E27" i="1"/>
  <c r="E28" i="1"/>
  <c r="E29" i="1"/>
  <c r="E30" i="1"/>
  <c r="E31" i="1"/>
  <c r="E8" i="1"/>
  <c r="E9" i="1"/>
  <c r="E10" i="1"/>
  <c r="E11" i="1"/>
  <c r="E12" i="1"/>
  <c r="E13" i="1"/>
  <c r="E14" i="1"/>
  <c r="E15" i="1"/>
  <c r="C16" i="1"/>
  <c r="E16" i="1" l="1"/>
  <c r="I43" i="2"/>
  <c r="I48" i="2" s="1"/>
  <c r="I44" i="2"/>
  <c r="I49" i="2" s="1"/>
  <c r="I45" i="2"/>
  <c r="I46" i="2"/>
  <c r="I47" i="2"/>
  <c r="H56" i="2"/>
  <c r="H57" i="2" s="1"/>
  <c r="H58" i="2" s="1"/>
  <c r="G57" i="2"/>
  <c r="I9" i="2"/>
  <c r="D34" i="1"/>
  <c r="F25" i="4"/>
  <c r="I56" i="2" l="1"/>
  <c r="I50" i="2"/>
  <c r="I51" i="2"/>
  <c r="C32" i="1"/>
  <c r="G58" i="2"/>
  <c r="F56" i="2" s="1"/>
  <c r="E32" i="1"/>
  <c r="E33" i="1" s="1"/>
  <c r="C33" i="1"/>
  <c r="I57" i="2"/>
  <c r="I52" i="2" l="1"/>
  <c r="I58" i="2" s="1"/>
</calcChain>
</file>

<file path=xl/sharedStrings.xml><?xml version="1.0" encoding="utf-8"?>
<sst xmlns="http://schemas.openxmlformats.org/spreadsheetml/2006/main" count="317" uniqueCount="221">
  <si>
    <t>事　業　収　支　決　算　報　告　書</t>
    <rPh sb="0" eb="3">
      <t>ジギョウ</t>
    </rPh>
    <rPh sb="4" eb="7">
      <t>シュウシ</t>
    </rPh>
    <rPh sb="8" eb="11">
      <t>ケッサン</t>
    </rPh>
    <rPh sb="12" eb="17">
      <t>ホウコクショ</t>
    </rPh>
    <phoneticPr fontId="3"/>
  </si>
  <si>
    <t>事業名称：</t>
    <rPh sb="0" eb="2">
      <t>ジギョウ</t>
    </rPh>
    <rPh sb="2" eb="4">
      <t>メイショウ</t>
    </rPh>
    <phoneticPr fontId="3"/>
  </si>
  <si>
    <t>（単位　：　円）</t>
    <rPh sb="1" eb="3">
      <t>タンイ</t>
    </rPh>
    <rPh sb="6" eb="7">
      <t>エン</t>
    </rPh>
    <phoneticPr fontId="3"/>
  </si>
  <si>
    <t>科　　　　目</t>
    <rPh sb="0" eb="1">
      <t>カ</t>
    </rPh>
    <rPh sb="5" eb="6">
      <t>メ</t>
    </rPh>
    <phoneticPr fontId="3"/>
  </si>
  <si>
    <t>予　算　額</t>
    <rPh sb="0" eb="5">
      <t>ヨサンガク</t>
    </rPh>
    <phoneticPr fontId="3"/>
  </si>
  <si>
    <t>決　算　額</t>
    <rPh sb="0" eb="5">
      <t>ケッサンガク</t>
    </rPh>
    <phoneticPr fontId="3"/>
  </si>
  <si>
    <t>差　　　異</t>
    <rPh sb="0" eb="5">
      <t>サイ</t>
    </rPh>
    <phoneticPr fontId="3"/>
  </si>
  <si>
    <t>摘　　要</t>
    <rPh sb="0" eb="4">
      <t>テキヨウ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</si>
  <si>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</si>
  <si>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</si>
  <si>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</si>
  <si>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</si>
  <si>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</si>
  <si>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</si>
  <si>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</si>
  <si>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</si>
  <si>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</si>
  <si>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収　　　益　　　計</t>
    <rPh sb="0" eb="1">
      <t>オサム</t>
    </rPh>
    <rPh sb="4" eb="5">
      <t>エキ</t>
    </rPh>
    <rPh sb="8" eb="9">
      <t>ケイ</t>
    </rPh>
    <phoneticPr fontId="3"/>
  </si>
  <si>
    <t>（費　用　の　部）</t>
    <rPh sb="1" eb="2">
      <t>ヒ</t>
    </rPh>
    <rPh sb="3" eb="4">
      <t>ヨウ</t>
    </rPh>
    <rPh sb="7" eb="8">
      <t>ブ</t>
    </rPh>
    <phoneticPr fontId="3"/>
  </si>
  <si>
    <t>会場設営費</t>
    <rPh sb="0" eb="2">
      <t>カイジョウ</t>
    </rPh>
    <rPh sb="2" eb="5">
      <t>セツエイヒ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</si>
  <si>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</si>
  <si>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</si>
  <si>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</si>
  <si>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</si>
  <si>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</si>
  <si>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</si>
  <si>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</si>
  <si>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</si>
  <si>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</si>
  <si>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</si>
  <si>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</si>
  <si>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</si>
  <si>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費　　　用　　　計</t>
    <rPh sb="0" eb="1">
      <t>ヒ</t>
    </rPh>
    <rPh sb="4" eb="5">
      <t>ヨウ</t>
    </rPh>
    <rPh sb="8" eb="9">
      <t>ケイ</t>
    </rPh>
    <phoneticPr fontId="3"/>
  </si>
  <si>
    <t>収　 支　 差 　額</t>
    <rPh sb="0" eb="1">
      <t>オサム</t>
    </rPh>
    <rPh sb="3" eb="4">
      <t>ササ</t>
    </rPh>
    <rPh sb="6" eb="7">
      <t>サ</t>
    </rPh>
    <rPh sb="9" eb="10">
      <t>ガク</t>
    </rPh>
    <phoneticPr fontId="3"/>
  </si>
  <si>
    <t>[様式11]</t>
    <rPh sb="1" eb="3">
      <t>ヨウシキ</t>
    </rPh>
    <phoneticPr fontId="3"/>
  </si>
  <si>
    <t>企画演出費</t>
    <rPh sb="0" eb="2">
      <t>キカク</t>
    </rPh>
    <rPh sb="2" eb="4">
      <t>エンシュツ</t>
    </rPh>
    <rPh sb="4" eb="5">
      <t>ヒ</t>
    </rPh>
    <phoneticPr fontId="3"/>
  </si>
  <si>
    <t>担当委員会：</t>
    <rPh sb="0" eb="5">
      <t>タントウイインカイ</t>
    </rPh>
    <phoneticPr fontId="3"/>
  </si>
  <si>
    <t>懇親会費</t>
    <rPh sb="0" eb="4">
      <t>コンシンカイヒ</t>
    </rPh>
    <phoneticPr fontId="2"/>
  </si>
  <si>
    <t>[様式12]</t>
    <rPh sb="1" eb="3">
      <t>ヨウシキ</t>
    </rPh>
    <phoneticPr fontId="3"/>
  </si>
  <si>
    <t>70周年記念委員会</t>
    <rPh sb="2" eb="6">
      <t>シュウネンキネン</t>
    </rPh>
    <rPh sb="6" eb="9">
      <t>イインカイ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</si>
  <si>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</si>
  <si>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（決算用）</t>
    <rPh sb="1" eb="3">
      <t>ケッサン</t>
    </rPh>
    <rPh sb="3" eb="4">
      <t>ヨウ</t>
    </rPh>
    <phoneticPr fontId="3"/>
  </si>
  <si>
    <t>（単位：円）</t>
    <rPh sb="1" eb="3">
      <t>タンイ</t>
    </rPh>
    <rPh sb="4" eb="5">
      <t>エン</t>
    </rPh>
    <phoneticPr fontId="3"/>
  </si>
  <si>
    <t>科　　　　　目</t>
    <rPh sb="0" eb="7">
      <t>カモク</t>
    </rPh>
    <phoneticPr fontId="3"/>
  </si>
  <si>
    <t>摘　　　　　　　　　要</t>
    <rPh sb="0" eb="11">
      <t>テキヨウ</t>
    </rPh>
    <phoneticPr fontId="3"/>
  </si>
  <si>
    <t>差　　　　異</t>
    <rPh sb="0" eb="6">
      <t>サイ</t>
    </rPh>
    <phoneticPr fontId="3"/>
  </si>
  <si>
    <t>(</t>
  </si>
  <si>
    <t>７</t>
    <phoneticPr fontId="2"/>
  </si>
  <si>
    <t>)</t>
  </si>
  <si>
    <t>事業繰入金</t>
    <rPh sb="0" eb="2">
      <t>ジギョウ</t>
    </rPh>
    <rPh sb="2" eb="4">
      <t>クリイレ</t>
    </rPh>
    <rPh sb="4" eb="5">
      <t>キン</t>
    </rPh>
    <phoneticPr fontId="2"/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</si>
  <si>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</si>
  <si>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</si>
  <si>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（決算用）</t>
    <rPh sb="1" eb="4">
      <t>ケッサンヨウ</t>
    </rPh>
    <phoneticPr fontId="3"/>
  </si>
  <si>
    <t>細　　　目</t>
    <rPh sb="0" eb="5">
      <t>サイモク</t>
    </rPh>
    <phoneticPr fontId="3"/>
  </si>
  <si>
    <t>摘　　　　要</t>
    <rPh sb="0" eb="1">
      <t>テキ</t>
    </rPh>
    <rPh sb="5" eb="6">
      <t>テキヨウ</t>
    </rPh>
    <phoneticPr fontId="3"/>
  </si>
  <si>
    <t>請求
Ｎｏ</t>
    <rPh sb="0" eb="2">
      <t>セイキュウ</t>
    </rPh>
    <phoneticPr fontId="2"/>
  </si>
  <si>
    <t>　小　　　　計</t>
    <rPh sb="1" eb="7">
      <t>ショウケイ</t>
    </rPh>
    <phoneticPr fontId="3"/>
  </si>
  <si>
    <t>　合　　　　計</t>
    <rPh sb="1" eb="2">
      <t>ゴウ</t>
    </rPh>
    <rPh sb="6" eb="7">
      <t>ショウケイ</t>
    </rPh>
    <phoneticPr fontId="3"/>
  </si>
  <si>
    <t>担当委員会：70周年記念委員会</t>
    <rPh sb="0" eb="5">
      <t>タントウイインカイ</t>
    </rPh>
    <rPh sb="8" eb="12">
      <t>シュウネンキネン</t>
    </rPh>
    <rPh sb="12" eb="15">
      <t>イインカイ</t>
    </rPh>
    <phoneticPr fontId="3"/>
  </si>
  <si>
    <t>[様式16]</t>
    <phoneticPr fontId="3"/>
  </si>
  <si>
    <t>現　　金　　出　　納　　帳</t>
    <rPh sb="0" eb="4">
      <t>ゲンキン</t>
    </rPh>
    <rPh sb="6" eb="13">
      <t>スイトウ</t>
    </rPh>
    <phoneticPr fontId="3"/>
  </si>
  <si>
    <t>担当委員会：</t>
    <rPh sb="0" eb="5">
      <t>タントウイインカイ</t>
    </rPh>
    <phoneticPr fontId="2"/>
  </si>
  <si>
    <t>事業名称：</t>
    <rPh sb="0" eb="2">
      <t>ジギョウ</t>
    </rPh>
    <rPh sb="2" eb="4">
      <t>メイショウ</t>
    </rPh>
    <phoneticPr fontId="2"/>
  </si>
  <si>
    <t>日　　付</t>
  </si>
  <si>
    <t>科　　目</t>
  </si>
  <si>
    <t>摘　　要</t>
  </si>
  <si>
    <t>収入金額</t>
  </si>
  <si>
    <t>支払金額</t>
  </si>
  <si>
    <t>差引残高</t>
  </si>
  <si>
    <t>普通預金</t>
    <rPh sb="0" eb="4">
      <t>フツウヨキン</t>
    </rPh>
    <phoneticPr fontId="2"/>
  </si>
  <si>
    <t>計</t>
  </si>
  <si>
    <t>[様式17]</t>
    <phoneticPr fontId="3"/>
  </si>
  <si>
    <t>口　　座　　出　　納　　帳</t>
    <rPh sb="0" eb="1">
      <t>クチ</t>
    </rPh>
    <rPh sb="3" eb="4">
      <t>ザ</t>
    </rPh>
    <rPh sb="6" eb="13">
      <t>スイトウ</t>
    </rPh>
    <phoneticPr fontId="3"/>
  </si>
  <si>
    <t>ページ：</t>
  </si>
  <si>
    <t>委員会名：</t>
    <rPh sb="0" eb="3">
      <t>イインカイ</t>
    </rPh>
    <rPh sb="3" eb="4">
      <t>メイ</t>
    </rPh>
    <phoneticPr fontId="2"/>
  </si>
  <si>
    <t>事業繰入金</t>
    <rPh sb="0" eb="5">
      <t>ジギョウクリイレキン</t>
    </rPh>
    <phoneticPr fontId="2"/>
  </si>
  <si>
    <r>
      <t>請求</t>
    </r>
    <r>
      <rPr>
        <sz val="11"/>
        <color theme="1"/>
        <rFont val="ＭＳ Ｐゴシック"/>
        <family val="2"/>
        <charset val="128"/>
        <scheme val="minor"/>
      </rPr>
      <t xml:space="preserve">
Ｎｏ</t>
    </r>
    <rPh sb="0" eb="2">
      <t>セイキュウ</t>
    </rPh>
    <phoneticPr fontId="2"/>
  </si>
  <si>
    <t>予備費</t>
    <rPh sb="0" eb="3">
      <t>ヨビヒ</t>
    </rPh>
    <phoneticPr fontId="2"/>
  </si>
  <si>
    <t>8</t>
    <phoneticPr fontId="2"/>
  </si>
  <si>
    <t>雑収入</t>
    <rPh sb="0" eb="3">
      <t>ザツシュウニュウ</t>
    </rPh>
    <phoneticPr fontId="2"/>
  </si>
  <si>
    <t>受取利息</t>
    <rPh sb="0" eb="2">
      <t>ウケトリ</t>
    </rPh>
    <rPh sb="2" eb="4">
      <t>リソク</t>
    </rPh>
    <phoneticPr fontId="2"/>
  </si>
  <si>
    <t>70周年準備金　1,266,000　円より</t>
    <phoneticPr fontId="2"/>
  </si>
  <si>
    <t>会場設営費</t>
    <rPh sb="0" eb="2">
      <t>カイジョウ</t>
    </rPh>
    <rPh sb="2" eb="5">
      <t>セツエイヒ</t>
    </rPh>
    <phoneticPr fontId="2"/>
  </si>
  <si>
    <t>会場費</t>
    <rPh sb="0" eb="3">
      <t>カイジョウヒ</t>
    </rPh>
    <phoneticPr fontId="2"/>
  </si>
  <si>
    <t>（</t>
    <phoneticPr fontId="2"/>
  </si>
  <si>
    <t>）</t>
    <phoneticPr fontId="2"/>
  </si>
  <si>
    <t>作成費</t>
    <rPh sb="0" eb="2">
      <t>サクセイ</t>
    </rPh>
    <rPh sb="2" eb="3">
      <t>ヒ</t>
    </rPh>
    <phoneticPr fontId="2"/>
  </si>
  <si>
    <t>雑費</t>
    <rPh sb="0" eb="2">
      <t>ザッピ</t>
    </rPh>
    <phoneticPr fontId="2"/>
  </si>
  <si>
    <t>振込手数料</t>
    <rPh sb="0" eb="2">
      <t>フリコミ</t>
    </rPh>
    <rPh sb="2" eb="5">
      <t>テスウリョウ</t>
    </rPh>
    <phoneticPr fontId="2"/>
  </si>
  <si>
    <t>上記　振込手数料</t>
    <rPh sb="0" eb="2">
      <t>ジョウキ</t>
    </rPh>
    <rPh sb="3" eb="5">
      <t>フリコミ</t>
    </rPh>
    <rPh sb="5" eb="8">
      <t>テスウリョウ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</si>
  <si>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</si>
  <si>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設営費</t>
    <rPh sb="0" eb="2">
      <t>セツエイ</t>
    </rPh>
    <rPh sb="2" eb="3">
      <t>ヒ</t>
    </rPh>
    <phoneticPr fontId="2"/>
  </si>
  <si>
    <t>広報費</t>
    <rPh sb="0" eb="2">
      <t>コウホウ</t>
    </rPh>
    <rPh sb="2" eb="3">
      <t>ヒ</t>
    </rPh>
    <phoneticPr fontId="2"/>
  </si>
  <si>
    <t>　小　　　　計</t>
  </si>
  <si>
    <t>広報費</t>
    <rPh sb="0" eb="3">
      <t>コウホウヒ</t>
    </rPh>
    <phoneticPr fontId="2"/>
  </si>
  <si>
    <t>仮受金</t>
    <rPh sb="0" eb="3">
      <t>カリウケキン</t>
    </rPh>
    <phoneticPr fontId="2"/>
  </si>
  <si>
    <t>出金　雑費</t>
    <rPh sb="0" eb="2">
      <t>シュッキン</t>
    </rPh>
    <rPh sb="3" eb="5">
      <t>ザッピ</t>
    </rPh>
    <phoneticPr fontId="2"/>
  </si>
  <si>
    <t>出金　会場設営費</t>
    <rPh sb="0" eb="2">
      <t>シュッキン</t>
    </rPh>
    <rPh sb="3" eb="5">
      <t>カイジョウ</t>
    </rPh>
    <rPh sb="5" eb="8">
      <t>セツエイヒ</t>
    </rPh>
    <phoneticPr fontId="2"/>
  </si>
  <si>
    <t>レンタル料(ダスキンレントオール四日市ステーション)</t>
    <rPh sb="4" eb="5">
      <t>リョウ</t>
    </rPh>
    <rPh sb="16" eb="19">
      <t>ヨッカイチ</t>
    </rPh>
    <phoneticPr fontId="2"/>
  </si>
  <si>
    <t>事業名称：8月度例会</t>
    <rPh sb="0" eb="2">
      <t>ジギョウ</t>
    </rPh>
    <rPh sb="2" eb="4">
      <t>メイショウ</t>
    </rPh>
    <rPh sb="8" eb="10">
      <t>レイカイ</t>
    </rPh>
    <phoneticPr fontId="3"/>
  </si>
  <si>
    <t>8月度例会</t>
    <rPh sb="3" eb="5">
      <t>レイカイ</t>
    </rPh>
    <phoneticPr fontId="2"/>
  </si>
  <si>
    <t>市民公園（12円×133㎡）
キッチンカー10台＋テント2張</t>
    <rPh sb="0" eb="4">
      <t>シミンコウエン</t>
    </rPh>
    <rPh sb="7" eb="8">
      <t>エン</t>
    </rPh>
    <rPh sb="23" eb="24">
      <t>ダイ</t>
    </rPh>
    <rPh sb="29" eb="30">
      <t>ハリ</t>
    </rPh>
    <phoneticPr fontId="2"/>
  </si>
  <si>
    <t>四日市市地場産業振興センター
6Fホール</t>
    <rPh sb="0" eb="3">
      <t>ヨッカイチ</t>
    </rPh>
    <rPh sb="3" eb="4">
      <t>シ</t>
    </rPh>
    <rPh sb="4" eb="8">
      <t>ジバサンギョウ</t>
    </rPh>
    <rPh sb="8" eb="10">
      <t>シンコウ</t>
    </rPh>
    <phoneticPr fontId="2"/>
  </si>
  <si>
    <t>四日市市地場産業振興センター
6F展示室</t>
    <rPh sb="0" eb="3">
      <t>ヨッカイチ</t>
    </rPh>
    <rPh sb="3" eb="4">
      <t>シ</t>
    </rPh>
    <rPh sb="4" eb="8">
      <t>ジバサンギョウ</t>
    </rPh>
    <rPh sb="8" eb="10">
      <t>シンコウ</t>
    </rPh>
    <rPh sb="17" eb="20">
      <t>テンジシツ</t>
    </rPh>
    <phoneticPr fontId="2"/>
  </si>
  <si>
    <t>そらんぽ四日市
1F講座室</t>
    <rPh sb="4" eb="7">
      <t>ヨッカイチ</t>
    </rPh>
    <rPh sb="10" eb="13">
      <t>コウザシツ</t>
    </rPh>
    <phoneticPr fontId="2"/>
  </si>
  <si>
    <t>長机
(30円×3回×2本)</t>
    <rPh sb="0" eb="2">
      <t>ナガヅクエ</t>
    </rPh>
    <rPh sb="6" eb="7">
      <t>エン</t>
    </rPh>
    <rPh sb="9" eb="10">
      <t>カイ</t>
    </rPh>
    <rPh sb="12" eb="13">
      <t>ホン</t>
    </rPh>
    <phoneticPr fontId="2"/>
  </si>
  <si>
    <t>ﾌﾟﾛｼﾞｪｸﾀｰ（ｽｸﾘｰﾝ・延長ｺｰﾄﾞ付）
(360円×1回)</t>
    <rPh sb="16" eb="18">
      <t>エンチョウ</t>
    </rPh>
    <rPh sb="22" eb="23">
      <t>ツ</t>
    </rPh>
    <rPh sb="32" eb="33">
      <t>カイ</t>
    </rPh>
    <phoneticPr fontId="2"/>
  </si>
  <si>
    <t>冷房使用料（6Fホール）</t>
    <rPh sb="0" eb="2">
      <t>レイボウ</t>
    </rPh>
    <rPh sb="2" eb="5">
      <t>シヨウリョウ</t>
    </rPh>
    <phoneticPr fontId="2"/>
  </si>
  <si>
    <t>冷房使用料（6F展示室）</t>
    <rPh sb="0" eb="2">
      <t>レイボウ</t>
    </rPh>
    <rPh sb="2" eb="5">
      <t>シヨウリョウ</t>
    </rPh>
    <rPh sb="8" eb="11">
      <t>テンジシツ</t>
    </rPh>
    <phoneticPr fontId="2"/>
  </si>
  <si>
    <t>レンタル費</t>
    <rPh sb="4" eb="5">
      <t>ヒ</t>
    </rPh>
    <phoneticPr fontId="2"/>
  </si>
  <si>
    <t>テント2×3K</t>
    <phoneticPr fontId="2"/>
  </si>
  <si>
    <t>ウェイト2段積み</t>
    <rPh sb="5" eb="6">
      <t>ダン</t>
    </rPh>
    <rPh sb="6" eb="7">
      <t>ツミ</t>
    </rPh>
    <phoneticPr fontId="2"/>
  </si>
  <si>
    <t>会議用テーブルS</t>
    <rPh sb="0" eb="3">
      <t>カイギヨウ</t>
    </rPh>
    <phoneticPr fontId="2"/>
  </si>
  <si>
    <t>パイプイス</t>
    <phoneticPr fontId="2"/>
  </si>
  <si>
    <t>側幕7K白</t>
    <rPh sb="0" eb="1">
      <t>ソク</t>
    </rPh>
    <rPh sb="1" eb="2">
      <t>マク</t>
    </rPh>
    <rPh sb="4" eb="5">
      <t>シロ</t>
    </rPh>
    <phoneticPr fontId="2"/>
  </si>
  <si>
    <t>側幕5K白</t>
    <rPh sb="0" eb="1">
      <t>ソク</t>
    </rPh>
    <rPh sb="1" eb="2">
      <t>マク</t>
    </rPh>
    <rPh sb="4" eb="5">
      <t>シロ</t>
    </rPh>
    <phoneticPr fontId="2"/>
  </si>
  <si>
    <t>立て看板900×1,800(片面)</t>
    <rPh sb="0" eb="1">
      <t>タ</t>
    </rPh>
    <rPh sb="2" eb="4">
      <t>カンバン</t>
    </rPh>
    <rPh sb="14" eb="16">
      <t>カタメン</t>
    </rPh>
    <phoneticPr fontId="2"/>
  </si>
  <si>
    <t>スタンド</t>
    <phoneticPr fontId="2"/>
  </si>
  <si>
    <t>ミキサー6ｃｈ</t>
  </si>
  <si>
    <t>ダイバシティワイヤレスチューナー2ch</t>
    <phoneticPr fontId="2"/>
  </si>
  <si>
    <t>パワーアンプ１５０W+１５０W</t>
    <phoneticPr fontId="2"/>
  </si>
  <si>
    <t>スピーカーBOSE８０２</t>
    <phoneticPr fontId="2"/>
  </si>
  <si>
    <t>スピーカースタンド</t>
  </si>
  <si>
    <t>運送費</t>
    <rPh sb="0" eb="3">
      <t>ウンソウヒ</t>
    </rPh>
    <phoneticPr fontId="2"/>
  </si>
  <si>
    <t>車両費</t>
    <rPh sb="0" eb="2">
      <t>シャリョウ</t>
    </rPh>
    <rPh sb="2" eb="3">
      <t>ヒ</t>
    </rPh>
    <phoneticPr fontId="2"/>
  </si>
  <si>
    <t>配達回収料</t>
    <rPh sb="0" eb="2">
      <t>ハイタツ</t>
    </rPh>
    <rPh sb="2" eb="4">
      <t>カイシュウ</t>
    </rPh>
    <rPh sb="4" eb="5">
      <t>リョウ</t>
    </rPh>
    <phoneticPr fontId="2"/>
  </si>
  <si>
    <t>車両費</t>
    <rPh sb="0" eb="3">
      <t>シャリョウヒ</t>
    </rPh>
    <phoneticPr fontId="2"/>
  </si>
  <si>
    <t>人件費</t>
    <rPh sb="0" eb="3">
      <t>ジンケンヒ</t>
    </rPh>
    <phoneticPr fontId="2"/>
  </si>
  <si>
    <t>設営撤去費</t>
    <rPh sb="0" eb="2">
      <t>セツエイ</t>
    </rPh>
    <rPh sb="2" eb="4">
      <t>テッキョ</t>
    </rPh>
    <rPh sb="4" eb="5">
      <t>ヒ</t>
    </rPh>
    <phoneticPr fontId="2"/>
  </si>
  <si>
    <t>展示品搬入設営費</t>
    <rPh sb="0" eb="3">
      <t>テンジヒン</t>
    </rPh>
    <rPh sb="3" eb="5">
      <t>ハンニュウ</t>
    </rPh>
    <rPh sb="5" eb="8">
      <t>セツエイヒ</t>
    </rPh>
    <phoneticPr fontId="2"/>
  </si>
  <si>
    <t>展示品撤去搬出費</t>
    <rPh sb="0" eb="3">
      <t>テンジヒン</t>
    </rPh>
    <rPh sb="3" eb="5">
      <t>テッキョ</t>
    </rPh>
    <rPh sb="5" eb="8">
      <t>ハンシュツヒ</t>
    </rPh>
    <phoneticPr fontId="2"/>
  </si>
  <si>
    <t>企画演出費</t>
    <rPh sb="0" eb="2">
      <t>キカク</t>
    </rPh>
    <rPh sb="2" eb="5">
      <t>エンシュツヒ</t>
    </rPh>
    <phoneticPr fontId="2"/>
  </si>
  <si>
    <t>演出費</t>
    <rPh sb="0" eb="3">
      <t>エンシュツヒ</t>
    </rPh>
    <phoneticPr fontId="2"/>
  </si>
  <si>
    <t>ボルダリング壁3600*4500</t>
    <rPh sb="6" eb="7">
      <t>カベ</t>
    </rPh>
    <phoneticPr fontId="2"/>
  </si>
  <si>
    <t>ボルダリング壁2700*2250</t>
    <rPh sb="6" eb="7">
      <t>カベ</t>
    </rPh>
    <phoneticPr fontId="2"/>
  </si>
  <si>
    <t>デザイン展示料</t>
    <rPh sb="4" eb="6">
      <t>テンジ</t>
    </rPh>
    <rPh sb="6" eb="7">
      <t>リョウ</t>
    </rPh>
    <phoneticPr fontId="2"/>
  </si>
  <si>
    <t>電子チラシデザイン代</t>
    <rPh sb="0" eb="2">
      <t>デンシ</t>
    </rPh>
    <rPh sb="9" eb="10">
      <t>ダイ</t>
    </rPh>
    <phoneticPr fontId="2"/>
  </si>
  <si>
    <t>チラシ印刷代（＠2.93円×2,500枚）</t>
    <rPh sb="3" eb="5">
      <t>インサツ</t>
    </rPh>
    <rPh sb="5" eb="6">
      <t>ダイ</t>
    </rPh>
    <rPh sb="12" eb="13">
      <t>エン</t>
    </rPh>
    <rPh sb="19" eb="20">
      <t>マイ</t>
    </rPh>
    <phoneticPr fontId="2"/>
  </si>
  <si>
    <t>PR費</t>
    <rPh sb="2" eb="3">
      <t>ヒ</t>
    </rPh>
    <phoneticPr fontId="2"/>
  </si>
  <si>
    <t>東海ラジオ番組内　例会告知</t>
    <rPh sb="0" eb="2">
      <t>トウカイ</t>
    </rPh>
    <rPh sb="5" eb="7">
      <t>バングミ</t>
    </rPh>
    <rPh sb="7" eb="8">
      <t>ナイ</t>
    </rPh>
    <rPh sb="9" eb="11">
      <t>レイカイ</t>
    </rPh>
    <rPh sb="11" eb="13">
      <t>コクチ</t>
    </rPh>
    <phoneticPr fontId="2"/>
  </si>
  <si>
    <t>FM三重番組内　例会告知</t>
    <rPh sb="2" eb="4">
      <t>ミエ</t>
    </rPh>
    <rPh sb="4" eb="6">
      <t>バングミ</t>
    </rPh>
    <rPh sb="6" eb="7">
      <t>ナイ</t>
    </rPh>
    <rPh sb="8" eb="10">
      <t>レイカイ</t>
    </rPh>
    <rPh sb="10" eb="12">
      <t>コクチ</t>
    </rPh>
    <phoneticPr fontId="2"/>
  </si>
  <si>
    <t>広報よっかいち　例会告知</t>
    <rPh sb="0" eb="2">
      <t>コウホウ</t>
    </rPh>
    <rPh sb="8" eb="10">
      <t>レイカイ</t>
    </rPh>
    <rPh sb="10" eb="12">
      <t>コクチ</t>
    </rPh>
    <phoneticPr fontId="2"/>
  </si>
  <si>
    <t>ダスキンレントオール四日市　　　　　　　　　　　　　ステーション</t>
    <rPh sb="10" eb="13">
      <t>ヨッカイチ</t>
    </rPh>
    <phoneticPr fontId="2"/>
  </si>
  <si>
    <t>三重県山岳・ｽﾎﾟｰﾂｸﾗｲﾐﾝｸﾞ連盟</t>
    <rPh sb="0" eb="3">
      <t>ミエケン</t>
    </rPh>
    <rPh sb="3" eb="5">
      <t>サンガク</t>
    </rPh>
    <rPh sb="18" eb="20">
      <t>レンメイ</t>
    </rPh>
    <phoneticPr fontId="2"/>
  </si>
  <si>
    <t>会場設営費</t>
    <rPh sb="0" eb="5">
      <t>カイジョウセツエイヒ</t>
    </rPh>
    <phoneticPr fontId="2"/>
  </si>
  <si>
    <t>会場費(四日市市地場産業振興センター)</t>
    <rPh sb="0" eb="3">
      <t>カイジョウヒ</t>
    </rPh>
    <rPh sb="4" eb="7">
      <t>ヨッカイチ</t>
    </rPh>
    <rPh sb="7" eb="8">
      <t>シ</t>
    </rPh>
    <rPh sb="8" eb="10">
      <t>ジバ</t>
    </rPh>
    <rPh sb="10" eb="12">
      <t>サンギョウ</t>
    </rPh>
    <rPh sb="12" eb="14">
      <t>シンコウ</t>
    </rPh>
    <phoneticPr fontId="2"/>
  </si>
  <si>
    <t>設営費(四日市市地場産業振興センター)</t>
    <rPh sb="0" eb="2">
      <t>セツエイ</t>
    </rPh>
    <rPh sb="2" eb="3">
      <t>ヒ</t>
    </rPh>
    <rPh sb="4" eb="7">
      <t>ヨッカイチ</t>
    </rPh>
    <rPh sb="7" eb="8">
      <t>シ</t>
    </rPh>
    <rPh sb="8" eb="10">
      <t>ジバ</t>
    </rPh>
    <rPh sb="10" eb="12">
      <t>サンギョウ</t>
    </rPh>
    <rPh sb="12" eb="14">
      <t>シンコウ</t>
    </rPh>
    <phoneticPr fontId="2"/>
  </si>
  <si>
    <t>会場費(そらんぽ四日市)</t>
    <rPh sb="0" eb="3">
      <t>カイジョウヒ</t>
    </rPh>
    <rPh sb="8" eb="11">
      <t>ヨッカイチ</t>
    </rPh>
    <phoneticPr fontId="2"/>
  </si>
  <si>
    <t>演出費(三重県山岳・スポーツクライミング連盟)</t>
    <rPh sb="0" eb="2">
      <t>エンシュツ</t>
    </rPh>
    <rPh sb="2" eb="3">
      <t>ヒ</t>
    </rPh>
    <rPh sb="4" eb="7">
      <t>ミエケン</t>
    </rPh>
    <rPh sb="7" eb="9">
      <t>サンガク</t>
    </rPh>
    <rPh sb="20" eb="22">
      <t>レンメイ</t>
    </rPh>
    <phoneticPr fontId="2"/>
  </si>
  <si>
    <t>振込手数料(三重県山岳・スポーツクライミング連盟)</t>
    <rPh sb="0" eb="2">
      <t>フリコミ</t>
    </rPh>
    <rPh sb="2" eb="5">
      <t>テスウリョウ</t>
    </rPh>
    <rPh sb="6" eb="9">
      <t>ミエケン</t>
    </rPh>
    <rPh sb="9" eb="11">
      <t>サンガク</t>
    </rPh>
    <rPh sb="22" eb="24">
      <t>レンメイ</t>
    </rPh>
    <phoneticPr fontId="2"/>
  </si>
  <si>
    <t>演出費(もとまち芸術予備校)</t>
    <rPh sb="0" eb="2">
      <t>エンシュツ</t>
    </rPh>
    <rPh sb="2" eb="3">
      <t>ヒ</t>
    </rPh>
    <rPh sb="8" eb="10">
      <t>ゲイジュツ</t>
    </rPh>
    <rPh sb="10" eb="13">
      <t>ヨビコウ</t>
    </rPh>
    <phoneticPr fontId="2"/>
  </si>
  <si>
    <t>人件費(もとまち芸術予備校)</t>
    <rPh sb="0" eb="2">
      <t>ジンケン</t>
    </rPh>
    <rPh sb="2" eb="3">
      <t>ヒ</t>
    </rPh>
    <rPh sb="8" eb="10">
      <t>ゲイジュツ</t>
    </rPh>
    <rPh sb="10" eb="13">
      <t>ヨビコウ</t>
    </rPh>
    <phoneticPr fontId="2"/>
  </si>
  <si>
    <t>運送費(もとまち芸術予備校)</t>
    <rPh sb="0" eb="2">
      <t>ウンソウ</t>
    </rPh>
    <rPh sb="2" eb="3">
      <t>ヒ</t>
    </rPh>
    <rPh sb="8" eb="10">
      <t>ゲイジュツ</t>
    </rPh>
    <rPh sb="10" eb="13">
      <t>ヨビコウ</t>
    </rPh>
    <phoneticPr fontId="2"/>
  </si>
  <si>
    <t>会場費(四日市市役所(四日市市民公園))</t>
    <rPh sb="0" eb="3">
      <t>カイジョウヒ</t>
    </rPh>
    <rPh sb="4" eb="10">
      <t>ヨッカイチシヤクショ</t>
    </rPh>
    <rPh sb="11" eb="14">
      <t>ヨッカイチ</t>
    </rPh>
    <rPh sb="14" eb="16">
      <t>シミン</t>
    </rPh>
    <rPh sb="16" eb="18">
      <t>コウエン</t>
    </rPh>
    <phoneticPr fontId="2"/>
  </si>
  <si>
    <t>決算利息</t>
    <rPh sb="0" eb="4">
      <t>ケッサンリソク</t>
    </rPh>
    <phoneticPr fontId="2"/>
  </si>
  <si>
    <t>振込手数料(ダスキンレントオール四日市ステーション)</t>
    <rPh sb="0" eb="2">
      <t>フリコミ</t>
    </rPh>
    <rPh sb="2" eb="5">
      <t>テスウリョウ</t>
    </rPh>
    <rPh sb="16" eb="19">
      <t>ヨッカイチ</t>
    </rPh>
    <phoneticPr fontId="2"/>
  </si>
  <si>
    <t>作成費(フコク印刷工業有限会社)</t>
    <rPh sb="0" eb="2">
      <t>サクセイ</t>
    </rPh>
    <rPh sb="2" eb="3">
      <t>ヒ</t>
    </rPh>
    <rPh sb="7" eb="9">
      <t>インサツ</t>
    </rPh>
    <rPh sb="9" eb="11">
      <t>コウギョウ</t>
    </rPh>
    <rPh sb="11" eb="13">
      <t>ユウゲン</t>
    </rPh>
    <rPh sb="13" eb="15">
      <t>ガイシャ</t>
    </rPh>
    <phoneticPr fontId="2"/>
  </si>
  <si>
    <t>利息</t>
    <rPh sb="0" eb="2">
      <t>リソク</t>
    </rPh>
    <phoneticPr fontId="2"/>
  </si>
  <si>
    <t>予備費(本会計へ返金)</t>
    <rPh sb="0" eb="3">
      <t>ヨビヒ</t>
    </rPh>
    <rPh sb="4" eb="7">
      <t>ホンカイケイ</t>
    </rPh>
    <rPh sb="8" eb="10">
      <t>ヘンキン</t>
    </rPh>
    <phoneticPr fontId="2"/>
  </si>
  <si>
    <t>会場費(四日市市地場産業振興センター)</t>
    <rPh sb="0" eb="3">
      <t>カイジョウヒ</t>
    </rPh>
    <rPh sb="4" eb="8">
      <t>ヨッカイチシ</t>
    </rPh>
    <rPh sb="8" eb="12">
      <t>ジバサンギョウ</t>
    </rPh>
    <rPh sb="12" eb="14">
      <t>シンコウ</t>
    </rPh>
    <phoneticPr fontId="2"/>
  </si>
  <si>
    <t>設営費(四日市市地場産業振興センター)</t>
    <rPh sb="0" eb="2">
      <t>セツエイ</t>
    </rPh>
    <rPh sb="2" eb="3">
      <t>ヒ</t>
    </rPh>
    <rPh sb="4" eb="8">
      <t>ヨッカイチシ</t>
    </rPh>
    <rPh sb="8" eb="12">
      <t>ジバサンギョウ</t>
    </rPh>
    <rPh sb="12" eb="14">
      <t>シンコウ</t>
    </rPh>
    <phoneticPr fontId="2"/>
  </si>
  <si>
    <t>演出費(三重県山岳・スポーツクライミング連盟)</t>
    <rPh sb="0" eb="3">
      <t>エンシュツヒ</t>
    </rPh>
    <rPh sb="4" eb="9">
      <t>ミエケンサンガク</t>
    </rPh>
    <rPh sb="20" eb="22">
      <t>レンメイ</t>
    </rPh>
    <phoneticPr fontId="2"/>
  </si>
  <si>
    <t>出金　企画演出費</t>
    <rPh sb="0" eb="2">
      <t>シュッキン</t>
    </rPh>
    <rPh sb="3" eb="8">
      <t>キカクエンシュツヒ</t>
    </rPh>
    <phoneticPr fontId="2"/>
  </si>
  <si>
    <t>会場費(四日市市民公園)</t>
    <rPh sb="0" eb="3">
      <t>カイジョウヒ</t>
    </rPh>
    <rPh sb="4" eb="7">
      <t>ヨッカイチ</t>
    </rPh>
    <rPh sb="7" eb="11">
      <t>シミンコウエン</t>
    </rPh>
    <phoneticPr fontId="2"/>
  </si>
  <si>
    <t>出金　企画演出費</t>
    <rPh sb="0" eb="2">
      <t>シュッキン</t>
    </rPh>
    <rPh sb="3" eb="5">
      <t>キカク</t>
    </rPh>
    <rPh sb="5" eb="8">
      <t>エンシュツヒ</t>
    </rPh>
    <phoneticPr fontId="2"/>
  </si>
  <si>
    <t>演出費(もとまち芸術予備校)</t>
    <rPh sb="0" eb="3">
      <t>エンシュツヒ</t>
    </rPh>
    <rPh sb="8" eb="10">
      <t>ゲイジュツ</t>
    </rPh>
    <rPh sb="10" eb="13">
      <t>ヨビコウ</t>
    </rPh>
    <phoneticPr fontId="2"/>
  </si>
  <si>
    <t>出金　会場設営費</t>
    <rPh sb="0" eb="2">
      <t>シュッキン</t>
    </rPh>
    <rPh sb="3" eb="8">
      <t>カイジョウセツエイヒ</t>
    </rPh>
    <phoneticPr fontId="2"/>
  </si>
  <si>
    <t>人件費(もとまち芸術予備校)</t>
    <rPh sb="0" eb="3">
      <t>ジンケンヒ</t>
    </rPh>
    <rPh sb="8" eb="10">
      <t>ゲイジュツ</t>
    </rPh>
    <rPh sb="10" eb="13">
      <t>ヨビコウ</t>
    </rPh>
    <phoneticPr fontId="2"/>
  </si>
  <si>
    <t>運送費(もとまち芸術予備校)</t>
    <rPh sb="0" eb="3">
      <t>ウンソウヒ</t>
    </rPh>
    <rPh sb="8" eb="10">
      <t>ゲイジュツ</t>
    </rPh>
    <rPh sb="10" eb="13">
      <t>ヨビコウ</t>
    </rPh>
    <phoneticPr fontId="2"/>
  </si>
  <si>
    <t>設営費立替返金（早川委員長へ）</t>
    <rPh sb="0" eb="2">
      <t>セツエイ</t>
    </rPh>
    <phoneticPr fontId="2"/>
  </si>
  <si>
    <t>出金　広報費</t>
    <rPh sb="0" eb="2">
      <t>シュッキン</t>
    </rPh>
    <rPh sb="3" eb="6">
      <t>コウホウヒ</t>
    </rPh>
    <phoneticPr fontId="2"/>
  </si>
  <si>
    <t>上記の収支差額（余剰金）は、12月度理事会の承認を経て委員会事業費に繰り入れる。　　　</t>
    <rPh sb="0" eb="2">
      <t>ジョウキ</t>
    </rPh>
    <rPh sb="3" eb="5">
      <t>シュウシ</t>
    </rPh>
    <rPh sb="5" eb="7">
      <t>サガク</t>
    </rPh>
    <rPh sb="8" eb="11">
      <t>ヨジョウキン</t>
    </rPh>
    <rPh sb="16" eb="17">
      <t>ガツ</t>
    </rPh>
    <rPh sb="17" eb="18">
      <t>ド</t>
    </rPh>
    <rPh sb="18" eb="21">
      <t>リジカイ</t>
    </rPh>
    <rPh sb="22" eb="24">
      <t>ショウニン</t>
    </rPh>
    <rPh sb="25" eb="26">
      <t>ケイ</t>
    </rPh>
    <rPh sb="27" eb="30">
      <t>イインカイ</t>
    </rPh>
    <rPh sb="30" eb="33">
      <t>ジギョウヒ</t>
    </rPh>
    <rPh sb="34" eb="37">
      <t>クリイ</t>
    </rPh>
    <phoneticPr fontId="3"/>
  </si>
  <si>
    <t>1-1</t>
    <phoneticPr fontId="2"/>
  </si>
  <si>
    <t>1-5</t>
    <phoneticPr fontId="2"/>
  </si>
  <si>
    <t>1-2</t>
    <phoneticPr fontId="2"/>
  </si>
  <si>
    <t>1-3</t>
    <phoneticPr fontId="2"/>
  </si>
  <si>
    <t>1-4</t>
    <phoneticPr fontId="2"/>
  </si>
  <si>
    <t>1-6</t>
    <phoneticPr fontId="2"/>
  </si>
  <si>
    <t>7-1</t>
    <phoneticPr fontId="2"/>
  </si>
  <si>
    <t>7-2</t>
    <phoneticPr fontId="2"/>
  </si>
  <si>
    <t>7-3</t>
    <phoneticPr fontId="2"/>
  </si>
  <si>
    <t>7-4</t>
    <phoneticPr fontId="2"/>
  </si>
  <si>
    <t>4-1</t>
    <phoneticPr fontId="2"/>
  </si>
  <si>
    <t>4-2</t>
    <phoneticPr fontId="2"/>
  </si>
  <si>
    <t>5-1</t>
    <phoneticPr fontId="2"/>
  </si>
  <si>
    <t>5-2</t>
    <phoneticPr fontId="2"/>
  </si>
  <si>
    <t>3-1</t>
    <phoneticPr fontId="2"/>
  </si>
  <si>
    <t>3-2</t>
  </si>
  <si>
    <t>3-3</t>
  </si>
  <si>
    <t>3-4</t>
  </si>
  <si>
    <t>3-5</t>
  </si>
  <si>
    <t>3-6</t>
  </si>
  <si>
    <t>3-7</t>
  </si>
  <si>
    <t>3-8</t>
  </si>
  <si>
    <t>3-9</t>
  </si>
  <si>
    <t>3-10</t>
  </si>
  <si>
    <t>3-11</t>
  </si>
  <si>
    <t>3-12</t>
  </si>
  <si>
    <t>3-13</t>
  </si>
  <si>
    <t>3-14</t>
    <phoneticPr fontId="2"/>
  </si>
  <si>
    <t>3-16</t>
    <phoneticPr fontId="2"/>
  </si>
  <si>
    <t>3-15</t>
    <phoneticPr fontId="2"/>
  </si>
  <si>
    <t>2-1</t>
    <phoneticPr fontId="2"/>
  </si>
  <si>
    <t>2-2</t>
  </si>
  <si>
    <t>仮受金</t>
    <rPh sb="0" eb="1">
      <t>カリ</t>
    </rPh>
    <rPh sb="1" eb="2">
      <t>ウ</t>
    </rPh>
    <rPh sb="2" eb="3">
      <t>キン</t>
    </rPh>
    <phoneticPr fontId="2"/>
  </si>
  <si>
    <t>会場費立替(早川委員長)</t>
    <rPh sb="0" eb="2">
      <t>カイジョウ</t>
    </rPh>
    <rPh sb="2" eb="3">
      <t>ヒ</t>
    </rPh>
    <rPh sb="3" eb="5">
      <t>タテカエ</t>
    </rPh>
    <rPh sb="6" eb="8">
      <t>ハヤカワ</t>
    </rPh>
    <rPh sb="8" eb="11">
      <t>イインチョウ</t>
    </rPh>
    <phoneticPr fontId="2"/>
  </si>
  <si>
    <t>設営費立替（早川委員長）</t>
    <rPh sb="0" eb="2">
      <t>セツエイ</t>
    </rPh>
    <phoneticPr fontId="2"/>
  </si>
  <si>
    <t>出金　設営費</t>
    <rPh sb="0" eb="2">
      <t>シュッキン</t>
    </rPh>
    <rPh sb="3" eb="5">
      <t>セツエイ</t>
    </rPh>
    <rPh sb="5" eb="6">
      <t>ヒ</t>
    </rPh>
    <phoneticPr fontId="2"/>
  </si>
  <si>
    <t>会場費　按分金額受領(有川副委員長より)</t>
    <rPh sb="0" eb="2">
      <t>カイジョウ</t>
    </rPh>
    <rPh sb="2" eb="3">
      <t>ヒ</t>
    </rPh>
    <rPh sb="4" eb="6">
      <t>アンブン</t>
    </rPh>
    <rPh sb="6" eb="8">
      <t>キンガク</t>
    </rPh>
    <rPh sb="8" eb="10">
      <t>ジュリョウ</t>
    </rPh>
    <rPh sb="11" eb="13">
      <t>アリカワ</t>
    </rPh>
    <rPh sb="13" eb="17">
      <t>フクイインチョウ</t>
    </rPh>
    <phoneticPr fontId="2"/>
  </si>
  <si>
    <t>会場費立替　返金(早川委員長へ)</t>
    <rPh sb="0" eb="2">
      <t>カイジョウ</t>
    </rPh>
    <rPh sb="2" eb="3">
      <t>ヒ</t>
    </rPh>
    <rPh sb="3" eb="5">
      <t>タテカエ</t>
    </rPh>
    <rPh sb="6" eb="8">
      <t>ヘンキン</t>
    </rPh>
    <rPh sb="9" eb="11">
      <t>ハヤカワ</t>
    </rPh>
    <rPh sb="11" eb="14">
      <t>イインチョウ</t>
    </rPh>
    <phoneticPr fontId="2"/>
  </si>
  <si>
    <t>設営費　按分金額受領(有川副委員長より)</t>
    <rPh sb="0" eb="2">
      <t>セツエイ</t>
    </rPh>
    <rPh sb="2" eb="3">
      <t>ヒ</t>
    </rPh>
    <rPh sb="4" eb="6">
      <t>アンブン</t>
    </rPh>
    <rPh sb="6" eb="8">
      <t>キンガク</t>
    </rPh>
    <rPh sb="8" eb="10">
      <t>ジュリョウ</t>
    </rPh>
    <rPh sb="11" eb="13">
      <t>アリカワ</t>
    </rPh>
    <rPh sb="13" eb="17">
      <t>フクイインチョウ</t>
    </rPh>
    <phoneticPr fontId="2"/>
  </si>
  <si>
    <t>設営費立替　返金(早川委員長へ)</t>
    <rPh sb="0" eb="2">
      <t>セツエイ</t>
    </rPh>
    <rPh sb="2" eb="3">
      <t>ヒ</t>
    </rPh>
    <rPh sb="3" eb="5">
      <t>タテカエ</t>
    </rPh>
    <rPh sb="6" eb="8">
      <t>ヘンキン</t>
    </rPh>
    <rPh sb="9" eb="11">
      <t>ハヤカワ</t>
    </rPh>
    <rPh sb="11" eb="14">
      <t>イインチョウ</t>
    </rPh>
    <phoneticPr fontId="2"/>
  </si>
  <si>
    <t>会場設営費　按分金額支払い(有川副委員長へ)</t>
    <rPh sb="0" eb="2">
      <t>カイジョウ</t>
    </rPh>
    <rPh sb="2" eb="4">
      <t>セツエイ</t>
    </rPh>
    <rPh sb="4" eb="5">
      <t>ヒ</t>
    </rPh>
    <rPh sb="6" eb="8">
      <t>アンブン</t>
    </rPh>
    <rPh sb="8" eb="10">
      <t>キンガク</t>
    </rPh>
    <rPh sb="10" eb="12">
      <t>シハラ</t>
    </rPh>
    <rPh sb="14" eb="16">
      <t>アリカワ</t>
    </rPh>
    <rPh sb="16" eb="20">
      <t>フクイインチョウ</t>
    </rPh>
    <phoneticPr fontId="2"/>
  </si>
  <si>
    <t>振込手数料　按分金額受領(有川副委員長より)</t>
    <rPh sb="0" eb="2">
      <t>フリコミ</t>
    </rPh>
    <rPh sb="2" eb="5">
      <t>テスウリョウ</t>
    </rPh>
    <rPh sb="6" eb="12">
      <t>アンブンキンガクジュリョウ</t>
    </rPh>
    <rPh sb="13" eb="19">
      <t>アリカワフクイインチョウ</t>
    </rPh>
    <phoneticPr fontId="2"/>
  </si>
  <si>
    <t>作成費　按分金額支払い(有川副委員長へ)</t>
    <rPh sb="0" eb="2">
      <t>サクセイ</t>
    </rPh>
    <rPh sb="2" eb="3">
      <t>ヒ</t>
    </rPh>
    <rPh sb="4" eb="6">
      <t>アンブン</t>
    </rPh>
    <rPh sb="6" eb="8">
      <t>キンガク</t>
    </rPh>
    <rPh sb="8" eb="10">
      <t>シハラ</t>
    </rPh>
    <rPh sb="12" eb="18">
      <t>アリカワフクイインチョウ</t>
    </rPh>
    <phoneticPr fontId="2"/>
  </si>
  <si>
    <t xml:space="preserve">	出金　余剰金</t>
    <rPh sb="1" eb="3">
      <t>シュッキン</t>
    </rPh>
    <rPh sb="4" eb="6">
      <t>ヨジョウ</t>
    </rPh>
    <rPh sb="6" eb="7">
      <t>キン</t>
    </rPh>
    <phoneticPr fontId="2"/>
  </si>
  <si>
    <t>剰余金</t>
    <rPh sb="0" eb="3">
      <t>ジョウヨキン</t>
    </rPh>
    <phoneticPr fontId="2"/>
  </si>
  <si>
    <t>余剰金として中島財務委員長へ</t>
    <rPh sb="0" eb="2">
      <t>ヨジョウ</t>
    </rPh>
    <rPh sb="2" eb="3">
      <t>キン</t>
    </rPh>
    <rPh sb="6" eb="8">
      <t>ナカジマ</t>
    </rPh>
    <rPh sb="8" eb="10">
      <t>ザイム</t>
    </rPh>
    <rPh sb="10" eb="13">
      <t>イインチョウ</t>
    </rPh>
    <phoneticPr fontId="2"/>
  </si>
  <si>
    <t>出金　利息</t>
    <rPh sb="0" eb="2">
      <t>シュッキン</t>
    </rPh>
    <rPh sb="3" eb="5">
      <t>リソク</t>
    </rPh>
    <phoneticPr fontId="2"/>
  </si>
  <si>
    <t>剰余金として中島財務委員長へ</t>
    <rPh sb="0" eb="3">
      <t>ジョウヨキン</t>
    </rPh>
    <rPh sb="6" eb="8">
      <t>ナカジマ</t>
    </rPh>
    <rPh sb="8" eb="10">
      <t>ザイム</t>
    </rPh>
    <rPh sb="10" eb="13">
      <t>イインチョウ</t>
    </rPh>
    <phoneticPr fontId="2"/>
  </si>
  <si>
    <t>解約利息</t>
    <rPh sb="0" eb="4">
      <t>カイヤクリソク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</si>
</sst>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[$-F800]dddd\,\ mmmm\ dd\,\ yyyy"/>
  </numFmts>
  <fonts count="17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26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ajor"/>
    </font>
    <font>
      <sz val="9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u/>
      <sz val="11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</cellStyleXfs>
  <cellXfs count="144">
    <xf numFmtId="0" fontId="0" fillId="0" borderId="0" xfId="0">
      <alignment vertical="center"/>
    </xf>
    <xf numFmtId="0" fontId="1" fillId="0" borderId="0" xfId="1" applyAlignment="1">
      <alignment vertical="center"/>
    </xf>
    <xf numFmtId="0" fontId="4" fillId="0" borderId="0" xfId="1" applyFont="1" applyAlignment="1">
      <alignment horizontal="center" vertical="center"/>
    </xf>
    <xf numFmtId="0" fontId="0" fillId="0" borderId="5" xfId="1" applyFont="1" applyBorder="1" applyAlignment="1">
      <alignment horizontal="center" vertical="center"/>
    </xf>
    <xf numFmtId="0" fontId="0" fillId="0" borderId="6" xfId="1" applyFont="1" applyBorder="1" applyAlignment="1">
      <alignment horizontal="center" vertical="center"/>
    </xf>
    <xf numFmtId="176" fontId="0" fillId="0" borderId="8" xfId="1" applyNumberFormat="1" applyFont="1" applyBorder="1" applyAlignment="1">
      <alignment vertical="center"/>
    </xf>
    <xf numFmtId="0" fontId="0" fillId="0" borderId="8" xfId="1" applyFont="1" applyBorder="1" applyAlignment="1">
      <alignment vertical="center"/>
    </xf>
    <xf numFmtId="0" fontId="0" fillId="0" borderId="9" xfId="1" applyFont="1" applyBorder="1" applyAlignment="1">
      <alignment vertical="center"/>
    </xf>
    <xf numFmtId="0" fontId="0" fillId="0" borderId="10" xfId="1" applyFont="1" applyBorder="1" applyAlignment="1">
      <alignment horizontal="center" vertical="center"/>
    </xf>
    <xf numFmtId="0" fontId="0" fillId="0" borderId="11" xfId="1" applyFont="1" applyBorder="1" applyAlignment="1">
      <alignment horizontal="distributed" vertical="center"/>
    </xf>
    <xf numFmtId="176" fontId="0" fillId="0" borderId="11" xfId="1" applyNumberFormat="1" applyFont="1" applyBorder="1" applyAlignment="1">
      <alignment vertical="center"/>
    </xf>
    <xf numFmtId="0" fontId="0" fillId="0" borderId="12" xfId="1" applyFont="1" applyBorder="1" applyAlignment="1">
      <alignment vertical="center"/>
    </xf>
    <xf numFmtId="176" fontId="0" fillId="0" borderId="5" xfId="1" applyNumberFormat="1" applyFont="1" applyBorder="1" applyAlignment="1">
      <alignment vertical="center"/>
    </xf>
    <xf numFmtId="0" fontId="0" fillId="0" borderId="6" xfId="1" applyFont="1" applyBorder="1" applyAlignment="1">
      <alignment vertical="center"/>
    </xf>
    <xf numFmtId="0" fontId="1" fillId="0" borderId="10" xfId="1" applyBorder="1" applyAlignment="1">
      <alignment horizontal="center" vertical="center"/>
    </xf>
    <xf numFmtId="176" fontId="0" fillId="0" borderId="14" xfId="1" applyNumberFormat="1" applyFont="1" applyBorder="1" applyAlignment="1">
      <alignment vertical="center"/>
    </xf>
    <xf numFmtId="176" fontId="0" fillId="0" borderId="17" xfId="1" applyNumberFormat="1" applyFont="1" applyBorder="1" applyAlignment="1">
      <alignment vertical="center"/>
    </xf>
    <xf numFmtId="0" fontId="0" fillId="0" borderId="19" xfId="1" applyFont="1" applyBorder="1" applyAlignment="1">
      <alignment vertical="center"/>
    </xf>
    <xf numFmtId="0" fontId="1" fillId="0" borderId="1" xfId="1" applyBorder="1" applyAlignment="1">
      <alignment vertical="center"/>
    </xf>
    <xf numFmtId="0" fontId="0" fillId="0" borderId="0" xfId="1" applyFont="1" applyAlignment="1">
      <alignment vertical="center"/>
    </xf>
    <xf numFmtId="0" fontId="0" fillId="0" borderId="0" xfId="1" applyFont="1" applyAlignment="1">
      <alignment horizontal="right" vertical="center"/>
    </xf>
    <xf numFmtId="0" fontId="0" fillId="0" borderId="0" xfId="1" applyFont="1" applyAlignment="1">
      <alignment horizontal="center" vertical="center"/>
    </xf>
    <xf numFmtId="0" fontId="1" fillId="0" borderId="1" xfId="1" applyBorder="1" applyAlignment="1">
      <alignment horizontal="left" vertical="center"/>
    </xf>
    <xf numFmtId="0" fontId="0" fillId="0" borderId="22" xfId="1" applyFont="1" applyBorder="1" applyAlignment="1">
      <alignment horizontal="center" vertical="center"/>
    </xf>
    <xf numFmtId="0" fontId="0" fillId="0" borderId="11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 wrapText="1"/>
    </xf>
    <xf numFmtId="0" fontId="6" fillId="0" borderId="23" xfId="1" applyFont="1" applyBorder="1" applyAlignment="1">
      <alignment horizontal="right" vertical="center"/>
    </xf>
    <xf numFmtId="49" fontId="6" fillId="0" borderId="1" xfId="1" applyNumberFormat="1" applyFont="1" applyBorder="1" applyAlignment="1">
      <alignment horizontal="center" vertical="center"/>
    </xf>
    <xf numFmtId="0" fontId="6" fillId="0" borderId="1" xfId="1" applyFont="1" applyBorder="1" applyAlignment="1">
      <alignment vertical="center"/>
    </xf>
    <xf numFmtId="0" fontId="6" fillId="0" borderId="11" xfId="1" applyFont="1" applyBorder="1" applyAlignment="1">
      <alignment vertical="center"/>
    </xf>
    <xf numFmtId="176" fontId="7" fillId="0" borderId="11" xfId="2" applyNumberFormat="1" applyFont="1" applyBorder="1" applyAlignment="1">
      <alignment vertical="center"/>
    </xf>
    <xf numFmtId="176" fontId="6" fillId="0" borderId="11" xfId="2" applyNumberFormat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176" fontId="6" fillId="0" borderId="11" xfId="1" applyNumberFormat="1" applyFont="1" applyBorder="1" applyAlignment="1">
      <alignment vertical="center"/>
    </xf>
    <xf numFmtId="0" fontId="0" fillId="0" borderId="23" xfId="1" applyFont="1" applyBorder="1" applyAlignment="1">
      <alignment vertical="center"/>
    </xf>
    <xf numFmtId="0" fontId="0" fillId="0" borderId="1" xfId="1" applyFont="1" applyBorder="1" applyAlignment="1">
      <alignment vertical="center"/>
    </xf>
    <xf numFmtId="0" fontId="0" fillId="0" borderId="1" xfId="1" applyFont="1" applyBorder="1" applyAlignment="1">
      <alignment horizontal="right" vertical="center"/>
    </xf>
    <xf numFmtId="0" fontId="1" fillId="0" borderId="0" xfId="1" applyAlignment="1">
      <alignment horizontal="right" vertical="center"/>
    </xf>
    <xf numFmtId="0" fontId="0" fillId="0" borderId="0" xfId="1" applyFont="1" applyAlignment="1">
      <alignment horizontal="left" vertical="center"/>
    </xf>
    <xf numFmtId="0" fontId="0" fillId="0" borderId="0" xfId="1" applyFont="1" applyAlignment="1">
      <alignment horizontal="centerContinuous" vertical="center"/>
    </xf>
    <xf numFmtId="0" fontId="0" fillId="0" borderId="25" xfId="1" applyFont="1" applyBorder="1" applyAlignment="1">
      <alignment horizontal="centerContinuous" vertical="center"/>
    </xf>
    <xf numFmtId="0" fontId="0" fillId="0" borderId="22" xfId="1" applyFont="1" applyBorder="1" applyAlignment="1">
      <alignment horizontal="centerContinuous" vertical="center"/>
    </xf>
    <xf numFmtId="38" fontId="0" fillId="0" borderId="11" xfId="2" applyFont="1" applyBorder="1" applyAlignment="1">
      <alignment vertical="center"/>
    </xf>
    <xf numFmtId="177" fontId="0" fillId="0" borderId="26" xfId="1" applyNumberFormat="1" applyFont="1" applyBorder="1" applyAlignment="1">
      <alignment vertical="center"/>
    </xf>
    <xf numFmtId="0" fontId="0" fillId="0" borderId="26" xfId="1" applyFont="1" applyBorder="1" applyAlignment="1">
      <alignment horizontal="centerContinuous" vertical="center"/>
    </xf>
    <xf numFmtId="0" fontId="0" fillId="0" borderId="11" xfId="1" applyFont="1" applyBorder="1" applyAlignment="1">
      <alignment horizontal="centerContinuous" vertical="center"/>
    </xf>
    <xf numFmtId="0" fontId="9" fillId="0" borderId="11" xfId="3" applyBorder="1" applyAlignment="1">
      <alignment horizontal="center" vertical="center"/>
    </xf>
    <xf numFmtId="0" fontId="7" fillId="0" borderId="11" xfId="1" applyFont="1" applyBorder="1" applyAlignment="1">
      <alignment vertical="center" wrapText="1"/>
    </xf>
    <xf numFmtId="0" fontId="7" fillId="0" borderId="11" xfId="1" applyFont="1" applyBorder="1" applyAlignment="1">
      <alignment vertical="center"/>
    </xf>
    <xf numFmtId="176" fontId="7" fillId="0" borderId="11" xfId="1" applyNumberFormat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3" fontId="0" fillId="0" borderId="25" xfId="0" applyNumberFormat="1" applyBorder="1" applyAlignment="1">
      <alignment horizontal="right" vertical="center"/>
    </xf>
    <xf numFmtId="0" fontId="0" fillId="0" borderId="26" xfId="0" applyBorder="1" applyAlignment="1">
      <alignment horizontal="left" vertical="center"/>
    </xf>
    <xf numFmtId="0" fontId="0" fillId="0" borderId="11" xfId="0" applyBorder="1" applyAlignment="1">
      <alignment horizontal="right" vertical="center"/>
    </xf>
    <xf numFmtId="0" fontId="0" fillId="0" borderId="26" xfId="0" applyBorder="1" applyAlignment="1">
      <alignment horizontal="right" vertical="center"/>
    </xf>
    <xf numFmtId="3" fontId="0" fillId="0" borderId="11" xfId="0" applyNumberFormat="1" applyBorder="1" applyAlignment="1">
      <alignment horizontal="right"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vertical="center"/>
    </xf>
    <xf numFmtId="0" fontId="7" fillId="0" borderId="23" xfId="1" applyFont="1" applyBorder="1" applyAlignment="1">
      <alignment vertical="center"/>
    </xf>
    <xf numFmtId="0" fontId="7" fillId="0" borderId="24" xfId="1" applyFont="1" applyBorder="1" applyAlignment="1">
      <alignment vertical="center"/>
    </xf>
    <xf numFmtId="0" fontId="7" fillId="0" borderId="5" xfId="1" applyFont="1" applyBorder="1" applyAlignment="1">
      <alignment vertical="center"/>
    </xf>
    <xf numFmtId="0" fontId="7" fillId="0" borderId="1" xfId="1" applyFont="1" applyBorder="1" applyAlignment="1">
      <alignment horizontal="center" vertical="center"/>
    </xf>
    <xf numFmtId="31" fontId="0" fillId="0" borderId="25" xfId="1" applyNumberFormat="1" applyFont="1" applyBorder="1" applyAlignment="1">
      <alignment horizontal="right" vertical="center"/>
    </xf>
    <xf numFmtId="0" fontId="9" fillId="0" borderId="11" xfId="3" quotePrefix="1" applyBorder="1" applyAlignment="1">
      <alignment horizontal="center" vertical="center"/>
    </xf>
    <xf numFmtId="0" fontId="7" fillId="0" borderId="22" xfId="1" applyFont="1" applyBorder="1" applyAlignment="1">
      <alignment vertical="center"/>
    </xf>
    <xf numFmtId="0" fontId="7" fillId="0" borderId="26" xfId="1" applyFont="1" applyBorder="1" applyAlignment="1">
      <alignment vertical="center"/>
    </xf>
    <xf numFmtId="176" fontId="11" fillId="0" borderId="11" xfId="1" applyNumberFormat="1" applyFont="1" applyBorder="1" applyAlignment="1">
      <alignment vertical="center"/>
    </xf>
    <xf numFmtId="0" fontId="7" fillId="0" borderId="25" xfId="1" applyFont="1" applyBorder="1" applyAlignment="1">
      <alignment vertical="center" wrapText="1"/>
    </xf>
    <xf numFmtId="176" fontId="11" fillId="0" borderId="22" xfId="1" applyNumberFormat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0" fontId="7" fillId="0" borderId="31" xfId="1" applyFont="1" applyBorder="1" applyAlignment="1">
      <alignment horizontal="center" vertical="center"/>
    </xf>
    <xf numFmtId="0" fontId="7" fillId="0" borderId="31" xfId="1" applyFont="1" applyBorder="1" applyAlignment="1">
      <alignment vertical="center"/>
    </xf>
    <xf numFmtId="0" fontId="7" fillId="0" borderId="27" xfId="1" applyFont="1" applyBorder="1" applyAlignment="1">
      <alignment vertical="center"/>
    </xf>
    <xf numFmtId="0" fontId="7" fillId="0" borderId="23" xfId="1" applyFont="1" applyBorder="1" applyAlignment="1">
      <alignment horizontal="right" vertical="center"/>
    </xf>
    <xf numFmtId="0" fontId="6" fillId="0" borderId="23" xfId="1" applyFont="1" applyBorder="1" applyAlignment="1">
      <alignment vertical="center"/>
    </xf>
    <xf numFmtId="0" fontId="12" fillId="0" borderId="11" xfId="1" applyFont="1" applyBorder="1" applyAlignment="1">
      <alignment vertical="center" wrapText="1"/>
    </xf>
    <xf numFmtId="0" fontId="0" fillId="0" borderId="11" xfId="0" applyBorder="1" applyAlignment="1">
      <alignment horizontal="left" vertical="center"/>
    </xf>
    <xf numFmtId="38" fontId="0" fillId="0" borderId="11" xfId="4" applyFont="1" applyBorder="1" applyAlignment="1">
      <alignment horizontal="right" vertical="center"/>
    </xf>
    <xf numFmtId="0" fontId="7" fillId="0" borderId="24" xfId="1" applyFont="1" applyBorder="1" applyAlignment="1">
      <alignment horizontal="right" vertical="center"/>
    </xf>
    <xf numFmtId="0" fontId="7" fillId="0" borderId="22" xfId="1" applyFont="1" applyBorder="1" applyAlignment="1">
      <alignment vertical="center" wrapText="1"/>
    </xf>
    <xf numFmtId="0" fontId="7" fillId="0" borderId="25" xfId="1" applyFont="1" applyBorder="1" applyAlignment="1">
      <alignment vertical="center"/>
    </xf>
    <xf numFmtId="0" fontId="7" fillId="0" borderId="20" xfId="1" applyFont="1" applyBorder="1" applyAlignment="1">
      <alignment vertical="center"/>
    </xf>
    <xf numFmtId="0" fontId="13" fillId="0" borderId="11" xfId="1" applyFont="1" applyBorder="1" applyAlignment="1">
      <alignment vertical="center" wrapText="1"/>
    </xf>
    <xf numFmtId="0" fontId="12" fillId="0" borderId="25" xfId="1" applyFont="1" applyBorder="1" applyAlignment="1">
      <alignment vertical="center" wrapText="1"/>
    </xf>
    <xf numFmtId="0" fontId="7" fillId="0" borderId="11" xfId="1" applyFont="1" applyBorder="1" applyAlignment="1">
      <alignment horizontal="center" vertical="center"/>
    </xf>
    <xf numFmtId="10" fontId="7" fillId="0" borderId="11" xfId="5" applyNumberFormat="1" applyFont="1" applyBorder="1" applyAlignment="1">
      <alignment vertical="center" wrapText="1"/>
    </xf>
    <xf numFmtId="10" fontId="1" fillId="0" borderId="11" xfId="1" applyNumberFormat="1" applyBorder="1" applyAlignment="1">
      <alignment vertical="center"/>
    </xf>
    <xf numFmtId="0" fontId="14" fillId="0" borderId="11" xfId="3" applyFont="1" applyBorder="1" applyAlignment="1">
      <alignment horizontal="center" vertical="center"/>
    </xf>
    <xf numFmtId="0" fontId="5" fillId="0" borderId="0" xfId="1" applyFont="1" applyAlignment="1">
      <alignment vertical="center"/>
    </xf>
    <xf numFmtId="0" fontId="0" fillId="0" borderId="0" xfId="1" applyFont="1" applyAlignment="1">
      <alignment vertical="center"/>
    </xf>
    <xf numFmtId="0" fontId="0" fillId="0" borderId="0" xfId="1" applyFont="1" applyAlignment="1">
      <alignment horizontal="right" vertical="center"/>
    </xf>
    <xf numFmtId="0" fontId="4" fillId="0" borderId="0" xfId="1" applyFont="1" applyAlignment="1">
      <alignment horizontal="center" vertical="center"/>
    </xf>
    <xf numFmtId="0" fontId="1" fillId="0" borderId="1" xfId="1" applyBorder="1" applyAlignment="1">
      <alignment horizontal="left" vertical="center"/>
    </xf>
    <xf numFmtId="0" fontId="0" fillId="0" borderId="2" xfId="1" applyFont="1" applyBorder="1" applyAlignment="1">
      <alignment horizontal="right" vertical="center"/>
    </xf>
    <xf numFmtId="0" fontId="0" fillId="0" borderId="3" xfId="1" applyFont="1" applyBorder="1" applyAlignment="1">
      <alignment horizontal="center" vertical="center"/>
    </xf>
    <xf numFmtId="0" fontId="0" fillId="0" borderId="4" xfId="1" applyFont="1" applyBorder="1" applyAlignment="1">
      <alignment horizontal="center" vertical="center"/>
    </xf>
    <xf numFmtId="0" fontId="0" fillId="0" borderId="7" xfId="1" applyFont="1" applyBorder="1" applyAlignment="1">
      <alignment horizontal="center" vertical="center"/>
    </xf>
    <xf numFmtId="0" fontId="0" fillId="0" borderId="8" xfId="1" applyFont="1" applyBorder="1" applyAlignment="1">
      <alignment horizontal="center" vertical="center"/>
    </xf>
    <xf numFmtId="0" fontId="0" fillId="0" borderId="13" xfId="1" applyFont="1" applyBorder="1" applyAlignment="1">
      <alignment horizontal="center" vertical="center"/>
    </xf>
    <xf numFmtId="0" fontId="0" fillId="0" borderId="15" xfId="1" applyFont="1" applyBorder="1" applyAlignment="1">
      <alignment horizontal="center" vertical="center"/>
    </xf>
    <xf numFmtId="0" fontId="0" fillId="0" borderId="16" xfId="1" applyFont="1" applyBorder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22" xfId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0" fillId="0" borderId="1" xfId="1" applyFont="1" applyBorder="1" applyAlignment="1">
      <alignment horizontal="center" vertical="center"/>
    </xf>
    <xf numFmtId="0" fontId="0" fillId="0" borderId="1" xfId="1" applyFont="1" applyBorder="1" applyAlignment="1">
      <alignment horizontal="right" vertical="center"/>
    </xf>
    <xf numFmtId="0" fontId="0" fillId="0" borderId="20" xfId="1" applyFont="1" applyBorder="1" applyAlignment="1">
      <alignment horizontal="center" vertical="center"/>
    </xf>
    <xf numFmtId="0" fontId="0" fillId="0" borderId="21" xfId="1" applyFont="1" applyBorder="1" applyAlignment="1">
      <alignment horizontal="center" vertical="center"/>
    </xf>
    <xf numFmtId="0" fontId="6" fillId="0" borderId="20" xfId="1" applyFont="1" applyBorder="1" applyAlignment="1">
      <alignment vertical="center"/>
    </xf>
    <xf numFmtId="0" fontId="6" fillId="0" borderId="13" xfId="1" applyFont="1" applyBorder="1" applyAlignment="1">
      <alignment vertical="center"/>
    </xf>
    <xf numFmtId="0" fontId="6" fillId="0" borderId="0" xfId="1" applyFont="1" applyAlignment="1">
      <alignment horizontal="right" vertical="center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right" vertical="center"/>
    </xf>
    <xf numFmtId="0" fontId="1" fillId="0" borderId="8" xfId="1" applyBorder="1" applyAlignment="1">
      <alignment horizontal="left" vertical="center"/>
    </xf>
    <xf numFmtId="0" fontId="7" fillId="0" borderId="25" xfId="1" applyFont="1" applyBorder="1" applyAlignment="1">
      <alignment horizontal="center" vertical="center"/>
    </xf>
    <xf numFmtId="0" fontId="7" fillId="0" borderId="28" xfId="1" applyFont="1" applyBorder="1" applyAlignment="1">
      <alignment horizontal="center" vertical="center"/>
    </xf>
    <xf numFmtId="0" fontId="7" fillId="0" borderId="26" xfId="1" applyFont="1" applyBorder="1" applyAlignment="1">
      <alignment horizontal="center" vertical="center"/>
    </xf>
    <xf numFmtId="0" fontId="7" fillId="0" borderId="29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176" fontId="16" fillId="0" borderId="11" xfId="2" applyNumberFormat="1" applyFont="1" applyBorder="1" applyAlignment="1">
      <alignment vertical="center"/>
    </xf>
    <xf numFmtId="176" fontId="16" fillId="0" borderId="11" xfId="1" applyNumberFormat="1" applyFont="1" applyBorder="1" applyAlignment="1">
      <alignment vertical="center"/>
    </xf>
    <xf numFmtId="38" fontId="16" fillId="0" borderId="11" xfId="4" applyFont="1" applyBorder="1" applyAlignment="1">
      <alignment vertical="center"/>
    </xf>
    <xf numFmtId="176" fontId="15" fillId="0" borderId="11" xfId="1" applyNumberFormat="1" applyFont="1" applyBorder="1" applyAlignment="1">
      <alignment vertical="center"/>
    </xf>
    <xf numFmtId="176" fontId="15" fillId="0" borderId="18" xfId="1" applyNumberFormat="1" applyFont="1" applyBorder="1" applyAlignment="1">
      <alignment vertical="center"/>
    </xf>
    <xf numFmtId="176" fontId="15" fillId="0" borderId="5" xfId="1" applyNumberFormat="1" applyFont="1" applyBorder="1" applyAlignment="1">
      <alignment vertical="center"/>
    </xf>
    <xf numFmtId="31" fontId="15" fillId="0" borderId="25" xfId="1" applyNumberFormat="1" applyFont="1" applyBorder="1" applyAlignment="1">
      <alignment horizontal="right" vertical="center"/>
    </xf>
    <xf numFmtId="0" fontId="15" fillId="0" borderId="11" xfId="0" applyFont="1" applyBorder="1" applyAlignment="1">
      <alignment horizontal="left" vertical="center"/>
    </xf>
    <xf numFmtId="0" fontId="16" fillId="0" borderId="25" xfId="0" applyFont="1" applyBorder="1" applyAlignment="1">
      <alignment horizontal="left" vertical="center"/>
    </xf>
    <xf numFmtId="3" fontId="16" fillId="0" borderId="11" xfId="0" applyNumberFormat="1" applyFont="1" applyBorder="1" applyAlignment="1">
      <alignment horizontal="right" vertical="center"/>
    </xf>
    <xf numFmtId="38" fontId="16" fillId="0" borderId="11" xfId="2" applyFont="1" applyBorder="1" applyAlignment="1">
      <alignment vertical="center"/>
    </xf>
    <xf numFmtId="31" fontId="16" fillId="0" borderId="25" xfId="1" applyNumberFormat="1" applyFont="1" applyBorder="1" applyAlignment="1">
      <alignment horizontal="right" vertical="center"/>
    </xf>
    <xf numFmtId="0" fontId="16" fillId="0" borderId="11" xfId="0" applyFont="1" applyBorder="1" applyAlignment="1">
      <alignment horizontal="left" vertical="center"/>
    </xf>
    <xf numFmtId="38" fontId="15" fillId="0" borderId="11" xfId="2" applyFont="1" applyBorder="1" applyAlignment="1">
      <alignment vertical="center"/>
    </xf>
    <xf numFmtId="177" fontId="15" fillId="0" borderId="26" xfId="1" applyNumberFormat="1" applyFont="1" applyBorder="1" applyAlignment="1">
      <alignment vertical="center"/>
    </xf>
    <xf numFmtId="177" fontId="16" fillId="0" borderId="26" xfId="1" applyNumberFormat="1" applyFont="1" applyBorder="1" applyAlignment="1">
      <alignment vertical="center"/>
    </xf>
  </cellXfs>
  <cellStyles count="6">
    <cellStyle name="パーセント" xfId="5" builtinId="5"/>
    <cellStyle name="ハイパーリンク" xfId="3" builtinId="8"/>
    <cellStyle name="桁区切り" xfId="4" builtinId="6"/>
    <cellStyle name="桁区切り 2" xfId="2" xr:uid="{9FBA1D4F-77E9-4F06-A830-3135C8573C54}"/>
    <cellStyle name="標準" xfId="0" builtinId="0"/>
    <cellStyle name="標準_様式ファイル(上程委員会向）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seikyuusyo\jibasan(anbun).pdf" TargetMode="External"/><Relationship Id="rId13" Type="http://schemas.openxmlformats.org/officeDocument/2006/relationships/hyperlink" Target="seikyuusyo\kuraimingu(seikyuusyo).pdf" TargetMode="External"/><Relationship Id="rId18" Type="http://schemas.openxmlformats.org/officeDocument/2006/relationships/hyperlink" Target="seikyuusyo\dasukinnseikyuusyo.pdf" TargetMode="External"/><Relationship Id="rId3" Type="http://schemas.openxmlformats.org/officeDocument/2006/relationships/hyperlink" Target="seikyuusyo\jibasan(anbun).pdf" TargetMode="External"/><Relationship Id="rId21" Type="http://schemas.openxmlformats.org/officeDocument/2006/relationships/hyperlink" Target="seikyuusyo\dasukinnseikyuusyo.pdf" TargetMode="External"/><Relationship Id="rId7" Type="http://schemas.openxmlformats.org/officeDocument/2006/relationships/hyperlink" Target="seikyuusyo\jibasan(anbun).pdf" TargetMode="External"/><Relationship Id="rId12" Type="http://schemas.openxmlformats.org/officeDocument/2006/relationships/hyperlink" Target="seikyuusyo\kuraimingu(seikyuusyo).pdf" TargetMode="External"/><Relationship Id="rId17" Type="http://schemas.openxmlformats.org/officeDocument/2006/relationships/hyperlink" Target="seikyuusyo\dasukinnseikyuusyo.pdf" TargetMode="External"/><Relationship Id="rId2" Type="http://schemas.openxmlformats.org/officeDocument/2006/relationships/hyperlink" Target="seikyuusyo\jibasan(anbun).pdf" TargetMode="External"/><Relationship Id="rId16" Type="http://schemas.openxmlformats.org/officeDocument/2006/relationships/hyperlink" Target="seikyuusyo\kitaiseuenoshinyoukinko(ketugou).pdf" TargetMode="External"/><Relationship Id="rId20" Type="http://schemas.openxmlformats.org/officeDocument/2006/relationships/hyperlink" Target="seikyuusyo\dasukinnseikyuusyo.pdf" TargetMode="External"/><Relationship Id="rId1" Type="http://schemas.openxmlformats.org/officeDocument/2006/relationships/hyperlink" Target="seikyuusyo\siminnkouenn.pdf" TargetMode="External"/><Relationship Id="rId6" Type="http://schemas.openxmlformats.org/officeDocument/2006/relationships/hyperlink" Target="seikyuusyo\jibasan(anbun).pdf" TargetMode="External"/><Relationship Id="rId11" Type="http://schemas.openxmlformats.org/officeDocument/2006/relationships/hyperlink" Target="seikyuusyo\motomachiyobkou(seikyuusyo).pdf" TargetMode="External"/><Relationship Id="rId24" Type="http://schemas.openxmlformats.org/officeDocument/2006/relationships/printerSettings" Target="../printerSettings/printerSettings2.bin"/><Relationship Id="rId5" Type="http://schemas.openxmlformats.org/officeDocument/2006/relationships/hyperlink" Target="seikyuusyo\jibasan(anbun).pdf" TargetMode="External"/><Relationship Id="rId15" Type="http://schemas.openxmlformats.org/officeDocument/2006/relationships/hyperlink" Target="seikyuusyo\kitaiseuenoshinyoukinko(ketugou).pdf" TargetMode="External"/><Relationship Id="rId23" Type="http://schemas.openxmlformats.org/officeDocument/2006/relationships/hyperlink" Target="seikyuusyo\hukokuinnsatsuseikyuusyo.pdf" TargetMode="External"/><Relationship Id="rId10" Type="http://schemas.openxmlformats.org/officeDocument/2006/relationships/hyperlink" Target="seikyuusyo\motomachiyobkou(seikyuusyo).pdf" TargetMode="External"/><Relationship Id="rId19" Type="http://schemas.openxmlformats.org/officeDocument/2006/relationships/hyperlink" Target="seikyuusyo\dasukinnseikyuusyo.pdf" TargetMode="External"/><Relationship Id="rId4" Type="http://schemas.openxmlformats.org/officeDocument/2006/relationships/hyperlink" Target="seikyuusyo\soranpo(seikyuusyo).pdf" TargetMode="External"/><Relationship Id="rId9" Type="http://schemas.openxmlformats.org/officeDocument/2006/relationships/hyperlink" Target="seikyuusyo\motomachiyobkou(seikyuusyo).pdf" TargetMode="External"/><Relationship Id="rId14" Type="http://schemas.openxmlformats.org/officeDocument/2006/relationships/hyperlink" Target="seikyuusyo\motomachiyobkou(seikyuusyo).pdf" TargetMode="External"/><Relationship Id="rId22" Type="http://schemas.openxmlformats.org/officeDocument/2006/relationships/hyperlink" Target="seikyuusyo\hukokuinnsatsuseikyuusyo.pd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7"/>
  <sheetViews>
    <sheetView topLeftCell="A9" zoomScaleNormal="100" zoomScaleSheetLayoutView="100" workbookViewId="0">
      <selection activeCell="J14" sqref="J14"/>
    </sheetView>
  </sheetViews>
  <sheetFormatPr defaultColWidth="9" defaultRowHeight="13" x14ac:dyDescent="0.2"/>
  <cols>
    <col min="1" max="1" width="3.90625" style="1" customWidth="1"/>
    <col min="2" max="2" width="18.6328125" style="1" customWidth="1"/>
    <col min="3" max="5" width="15.6328125" style="1" customWidth="1"/>
    <col min="6" max="6" width="23.08984375" style="1" customWidth="1"/>
    <col min="7" max="16384" width="9" style="1"/>
  </cols>
  <sheetData>
    <row r="1" spans="1:6" x14ac:dyDescent="0.2">
      <c r="A1" s="96" t="s">
        <v>34</v>
      </c>
      <c r="B1" s="96"/>
      <c r="C1" s="96"/>
      <c r="D1" s="96"/>
      <c r="E1" s="96"/>
      <c r="F1" s="96"/>
    </row>
    <row r="2" spans="1:6" ht="19" x14ac:dyDescent="0.2">
      <c r="A2" s="97" t="s">
        <v>0</v>
      </c>
      <c r="B2" s="97"/>
      <c r="C2" s="97"/>
      <c r="D2" s="97"/>
      <c r="E2" s="97"/>
      <c r="F2" s="97"/>
    </row>
    <row r="3" spans="1:6" ht="19" x14ac:dyDescent="0.2">
      <c r="A3" s="2"/>
      <c r="B3" s="22" t="s">
        <v>58</v>
      </c>
      <c r="C3" s="22"/>
      <c r="D3" s="22"/>
      <c r="E3" s="18"/>
      <c r="F3" s="18"/>
    </row>
    <row r="4" spans="1:6" ht="19" x14ac:dyDescent="0.2">
      <c r="A4" s="2"/>
      <c r="B4" s="98" t="s">
        <v>99</v>
      </c>
      <c r="C4" s="98"/>
      <c r="D4" s="98"/>
      <c r="E4" s="98"/>
      <c r="F4" s="98"/>
    </row>
    <row r="5" spans="1:6" ht="13.5" thickBot="1" x14ac:dyDescent="0.25">
      <c r="A5" s="99" t="s">
        <v>2</v>
      </c>
      <c r="B5" s="99"/>
      <c r="C5" s="99"/>
      <c r="D5" s="99"/>
      <c r="E5" s="99"/>
      <c r="F5" s="99"/>
    </row>
    <row r="6" spans="1:6" ht="19.5" customHeight="1" x14ac:dyDescent="0.2">
      <c r="A6" s="100" t="s">
        <v>3</v>
      </c>
      <c r="B6" s="101"/>
      <c r="C6" s="3" t="s">
        <v>4</v>
      </c>
      <c r="D6" s="3" t="s">
        <v>5</v>
      </c>
      <c r="E6" s="3" t="s">
        <v>6</v>
      </c>
      <c r="F6" s="4" t="s">
        <v>7</v>
      </c>
    </row>
    <row r="7" spans="1:6" ht="19.5" customHeight="1" x14ac:dyDescent="0.2">
      <c r="A7" s="102" t="s">
        <v>8</v>
      </c>
      <c r="B7" s="103"/>
      <c r="C7" s="5"/>
      <c r="D7" s="5"/>
      <c r="E7" s="6"/>
      <c r="F7" s="7"/>
    </row>
    <row r="8" spans="1:6" ht="19.5" customHeight="1" x14ac:dyDescent="0.2">
      <c r="A8" s="8">
        <v>1</v>
      </c>
      <c r="B8" s="9" t="s">
        <v>9</v>
      </c>
      <c r="C8" s="10"/>
      <c r="D8" s="10"/>
      <c r="E8" s="10">
        <f t="shared" ref="E8:E15" si="0">C8-D8</f>
        <v>0</v>
      </c>
      <c r="F8" s="11"/>
    </row>
    <row r="9" spans="1:6" ht="19.5" customHeight="1" x14ac:dyDescent="0.2">
      <c r="A9" s="8">
        <v>2</v>
      </c>
      <c r="B9" s="9" t="s">
        <v>10</v>
      </c>
      <c r="C9" s="10"/>
      <c r="D9" s="10"/>
      <c r="E9" s="10">
        <f t="shared" si="0"/>
        <v>0</v>
      </c>
      <c r="F9" s="11"/>
    </row>
    <row r="10" spans="1:6" ht="19.5" customHeight="1" x14ac:dyDescent="0.2">
      <c r="A10" s="8">
        <v>3</v>
      </c>
      <c r="B10" s="9" t="s">
        <v>11</v>
      </c>
      <c r="C10" s="10"/>
      <c r="D10" s="10"/>
      <c r="E10" s="10">
        <f t="shared" si="0"/>
        <v>0</v>
      </c>
      <c r="F10" s="11"/>
    </row>
    <row r="11" spans="1:6" ht="19.5" customHeight="1" x14ac:dyDescent="0.2">
      <c r="A11" s="8">
        <v>4</v>
      </c>
      <c r="B11" s="9" t="s">
        <v>12</v>
      </c>
      <c r="C11" s="10"/>
      <c r="D11" s="10"/>
      <c r="E11" s="10">
        <f t="shared" si="0"/>
        <v>0</v>
      </c>
      <c r="F11" s="11"/>
    </row>
    <row r="12" spans="1:6" ht="19.5" customHeight="1" x14ac:dyDescent="0.2">
      <c r="A12" s="8">
        <v>5</v>
      </c>
      <c r="B12" s="9" t="s">
        <v>13</v>
      </c>
      <c r="C12" s="10"/>
      <c r="D12" s="10"/>
      <c r="E12" s="10">
        <f t="shared" si="0"/>
        <v>0</v>
      </c>
      <c r="F12" s="11"/>
    </row>
    <row r="13" spans="1:6" ht="19.5" customHeight="1" x14ac:dyDescent="0.2">
      <c r="A13" s="8">
        <v>6</v>
      </c>
      <c r="B13" s="9" t="s">
        <v>14</v>
      </c>
      <c r="C13" s="10"/>
      <c r="D13" s="10"/>
      <c r="E13" s="10">
        <f t="shared" si="0"/>
        <v>0</v>
      </c>
      <c r="F13" s="11"/>
    </row>
    <row r="14" spans="1:6" ht="19.5" customHeight="1" x14ac:dyDescent="0.2">
      <c r="A14" s="8">
        <v>7</v>
      </c>
      <c r="B14" s="9" t="s">
        <v>15</v>
      </c>
      <c r="C14" s="10">
        <f>'収益費用明細書(様式12)'!G7</f>
        <v>315000</v>
      </c>
      <c r="D14" s="10">
        <f>'収益費用明細書(様式12)'!H7</f>
        <v>315000</v>
      </c>
      <c r="E14" s="10">
        <f t="shared" si="0"/>
        <v>0</v>
      </c>
      <c r="F14" s="11"/>
    </row>
    <row r="15" spans="1:6" ht="19.5" customHeight="1" x14ac:dyDescent="0.2">
      <c r="A15" s="8">
        <v>8</v>
      </c>
      <c r="B15" s="9" t="s">
        <v>16</v>
      </c>
      <c r="C15" s="131">
        <f>'収益費用明細書(様式12)'!G8</f>
        <v>94</v>
      </c>
      <c r="D15" s="131">
        <f>'収益費用明細書(様式12)'!H8</f>
        <v>94</v>
      </c>
      <c r="E15" s="10">
        <f t="shared" si="0"/>
        <v>0</v>
      </c>
      <c r="F15" s="11"/>
    </row>
    <row r="16" spans="1:6" ht="19.5" customHeight="1" x14ac:dyDescent="0.2">
      <c r="A16" s="102" t="s">
        <v>17</v>
      </c>
      <c r="B16" s="104"/>
      <c r="C16" s="133">
        <f>SUM(C8:C15)</f>
        <v>315094</v>
      </c>
      <c r="D16" s="133">
        <f>SUM(D8:D15)</f>
        <v>315094</v>
      </c>
      <c r="E16" s="12">
        <f>SUM(E8:E15)</f>
        <v>0</v>
      </c>
      <c r="F16" s="13"/>
    </row>
    <row r="17" spans="1:6" ht="19.5" customHeight="1" x14ac:dyDescent="0.2">
      <c r="A17" s="102" t="s">
        <v>18</v>
      </c>
      <c r="B17" s="103"/>
      <c r="C17" s="5"/>
      <c r="D17" s="5"/>
      <c r="E17" s="5"/>
      <c r="F17" s="7"/>
    </row>
    <row r="18" spans="1:6" ht="19.5" customHeight="1" x14ac:dyDescent="0.2">
      <c r="A18" s="8">
        <v>1</v>
      </c>
      <c r="B18" s="9" t="s">
        <v>19</v>
      </c>
      <c r="C18" s="10">
        <f>'収益費用明細書(様式12)'!G42</f>
        <v>174810</v>
      </c>
      <c r="D18" s="10">
        <f>'収益費用明細書(様式12)'!H42</f>
        <v>174810</v>
      </c>
      <c r="E18" s="10">
        <f t="shared" ref="E18:E31" si="1">C18-D18</f>
        <v>0</v>
      </c>
      <c r="F18" s="11"/>
    </row>
    <row r="19" spans="1:6" ht="19.5" customHeight="1" x14ac:dyDescent="0.2">
      <c r="A19" s="8">
        <v>2</v>
      </c>
      <c r="B19" s="9" t="s">
        <v>35</v>
      </c>
      <c r="C19" s="10">
        <f>'収益費用明細書(様式12)'!G46</f>
        <v>110000</v>
      </c>
      <c r="D19" s="10">
        <f>'収益費用明細書(様式12)'!H46</f>
        <v>110000</v>
      </c>
      <c r="E19" s="10">
        <f t="shared" si="1"/>
        <v>0</v>
      </c>
      <c r="F19" s="11"/>
    </row>
    <row r="20" spans="1:6" ht="19.5" customHeight="1" x14ac:dyDescent="0.2">
      <c r="A20" s="8">
        <v>3</v>
      </c>
      <c r="B20" s="9" t="s">
        <v>20</v>
      </c>
      <c r="C20" s="10"/>
      <c r="D20" s="10"/>
      <c r="E20" s="10">
        <f t="shared" si="1"/>
        <v>0</v>
      </c>
      <c r="F20" s="11"/>
    </row>
    <row r="21" spans="1:6" ht="19.5" customHeight="1" x14ac:dyDescent="0.2">
      <c r="A21" s="8">
        <v>4</v>
      </c>
      <c r="B21" s="9" t="s">
        <v>21</v>
      </c>
      <c r="C21" s="10"/>
      <c r="D21" s="10"/>
      <c r="E21" s="10">
        <f t="shared" si="1"/>
        <v>0</v>
      </c>
      <c r="F21" s="11"/>
    </row>
    <row r="22" spans="1:6" ht="19.5" customHeight="1" x14ac:dyDescent="0.2">
      <c r="A22" s="14">
        <v>5</v>
      </c>
      <c r="B22" s="9" t="s">
        <v>22</v>
      </c>
      <c r="C22" s="10">
        <f>'収益費用明細書(様式12)'!G52</f>
        <v>15400</v>
      </c>
      <c r="D22" s="10">
        <f>'収益費用明細書(様式12)'!H52</f>
        <v>15400</v>
      </c>
      <c r="E22" s="10">
        <f t="shared" si="1"/>
        <v>0</v>
      </c>
      <c r="F22" s="11"/>
    </row>
    <row r="23" spans="1:6" ht="19.5" customHeight="1" x14ac:dyDescent="0.2">
      <c r="A23" s="14">
        <v>6</v>
      </c>
      <c r="B23" s="9" t="s">
        <v>23</v>
      </c>
      <c r="C23" s="10"/>
      <c r="D23" s="10"/>
      <c r="E23" s="10">
        <f t="shared" si="1"/>
        <v>0</v>
      </c>
      <c r="F23" s="11"/>
    </row>
    <row r="24" spans="1:6" ht="19.5" customHeight="1" x14ac:dyDescent="0.2">
      <c r="A24" s="14">
        <v>7</v>
      </c>
      <c r="B24" s="9" t="s">
        <v>24</v>
      </c>
      <c r="C24" s="10"/>
      <c r="D24" s="10"/>
      <c r="E24" s="10">
        <f t="shared" si="1"/>
        <v>0</v>
      </c>
      <c r="F24" s="11"/>
    </row>
    <row r="25" spans="1:6" ht="19.5" customHeight="1" x14ac:dyDescent="0.2">
      <c r="A25" s="14">
        <v>8</v>
      </c>
      <c r="B25" s="9" t="s">
        <v>37</v>
      </c>
      <c r="C25" s="10"/>
      <c r="D25" s="10"/>
      <c r="E25" s="10">
        <f t="shared" si="1"/>
        <v>0</v>
      </c>
      <c r="F25" s="11"/>
    </row>
    <row r="26" spans="1:6" ht="19.5" customHeight="1" x14ac:dyDescent="0.2">
      <c r="A26" s="14">
        <v>9</v>
      </c>
      <c r="B26" s="9" t="s">
        <v>25</v>
      </c>
      <c r="C26" s="10"/>
      <c r="D26" s="10"/>
      <c r="E26" s="10">
        <f t="shared" si="1"/>
        <v>0</v>
      </c>
      <c r="F26" s="11"/>
    </row>
    <row r="27" spans="1:6" ht="19.5" customHeight="1" x14ac:dyDescent="0.2">
      <c r="A27" s="14">
        <v>10</v>
      </c>
      <c r="B27" s="9" t="s">
        <v>26</v>
      </c>
      <c r="C27" s="10"/>
      <c r="D27" s="10"/>
      <c r="E27" s="10">
        <f t="shared" si="1"/>
        <v>0</v>
      </c>
      <c r="F27" s="11"/>
    </row>
    <row r="28" spans="1:6" ht="19.5" customHeight="1" x14ac:dyDescent="0.2">
      <c r="A28" s="14">
        <v>11</v>
      </c>
      <c r="B28" s="9" t="s">
        <v>27</v>
      </c>
      <c r="C28" s="10"/>
      <c r="D28" s="10"/>
      <c r="E28" s="10">
        <f t="shared" si="1"/>
        <v>0</v>
      </c>
      <c r="F28" s="11"/>
    </row>
    <row r="29" spans="1:6" ht="19.5" customHeight="1" x14ac:dyDescent="0.2">
      <c r="A29" s="14">
        <v>12</v>
      </c>
      <c r="B29" s="9" t="s">
        <v>28</v>
      </c>
      <c r="C29" s="10"/>
      <c r="D29" s="10"/>
      <c r="E29" s="10">
        <f t="shared" si="1"/>
        <v>0</v>
      </c>
      <c r="F29" s="11"/>
    </row>
    <row r="30" spans="1:6" ht="19.5" customHeight="1" x14ac:dyDescent="0.2">
      <c r="A30" s="14">
        <v>13</v>
      </c>
      <c r="B30" s="9" t="s">
        <v>29</v>
      </c>
      <c r="C30" s="10"/>
      <c r="D30" s="10"/>
      <c r="E30" s="10">
        <f t="shared" si="1"/>
        <v>0</v>
      </c>
      <c r="F30" s="11"/>
    </row>
    <row r="31" spans="1:6" ht="19.5" customHeight="1" x14ac:dyDescent="0.2">
      <c r="A31" s="14">
        <v>14</v>
      </c>
      <c r="B31" s="9" t="s">
        <v>30</v>
      </c>
      <c r="C31" s="10">
        <f>'収益費用明細書(様式12)'!G55</f>
        <v>962</v>
      </c>
      <c r="D31" s="10">
        <f>'収益費用明細書(様式12)'!H55</f>
        <v>962</v>
      </c>
      <c r="E31" s="10">
        <f t="shared" si="1"/>
        <v>0</v>
      </c>
      <c r="F31" s="11"/>
    </row>
    <row r="32" spans="1:6" ht="19.5" customHeight="1" x14ac:dyDescent="0.2">
      <c r="A32" s="14">
        <v>15</v>
      </c>
      <c r="B32" s="9" t="s">
        <v>31</v>
      </c>
      <c r="C32" s="131">
        <f>'収益費用明細書(様式12)'!G57</f>
        <v>13922</v>
      </c>
      <c r="D32" s="15"/>
      <c r="E32" s="131">
        <f>C32</f>
        <v>13922</v>
      </c>
      <c r="F32" s="11"/>
    </row>
    <row r="33" spans="1:6" ht="19.5" customHeight="1" x14ac:dyDescent="0.2">
      <c r="A33" s="102" t="s">
        <v>32</v>
      </c>
      <c r="B33" s="104"/>
      <c r="C33" s="131">
        <f>SUM(C18:C32)</f>
        <v>315094</v>
      </c>
      <c r="D33" s="131">
        <f>SUM(D18:D31)</f>
        <v>301172</v>
      </c>
      <c r="E33" s="131">
        <f>SUM(E18:E32)</f>
        <v>13922</v>
      </c>
      <c r="F33" s="11"/>
    </row>
    <row r="34" spans="1:6" ht="19.5" customHeight="1" thickBot="1" x14ac:dyDescent="0.25">
      <c r="A34" s="105" t="s">
        <v>33</v>
      </c>
      <c r="B34" s="106"/>
      <c r="C34" s="16"/>
      <c r="D34" s="132">
        <f>D16-D33</f>
        <v>13922</v>
      </c>
      <c r="E34" s="16"/>
      <c r="F34" s="17"/>
    </row>
    <row r="35" spans="1:6" x14ac:dyDescent="0.2">
      <c r="A35" s="107"/>
      <c r="B35" s="107"/>
      <c r="C35" s="107"/>
      <c r="D35" s="107"/>
      <c r="E35" s="107"/>
      <c r="F35" s="107"/>
    </row>
    <row r="36" spans="1:6" ht="18" customHeight="1" x14ac:dyDescent="0.2">
      <c r="A36" s="94"/>
      <c r="B36" s="95" t="s">
        <v>171</v>
      </c>
      <c r="C36" s="95"/>
      <c r="D36" s="95"/>
      <c r="E36" s="95"/>
      <c r="F36" s="95"/>
    </row>
    <row r="37" spans="1:6" ht="17.25" customHeight="1" x14ac:dyDescent="0.2">
      <c r="A37" s="94"/>
      <c r="B37" s="95"/>
      <c r="C37" s="95"/>
      <c r="D37" s="95"/>
      <c r="E37" s="95"/>
      <c r="F37" s="95"/>
    </row>
  </sheetData>
  <mergeCells count="14">
    <mergeCell ref="A36:A37"/>
    <mergeCell ref="B36:F36"/>
    <mergeCell ref="B37:F37"/>
    <mergeCell ref="A1:F1"/>
    <mergeCell ref="A2:F2"/>
    <mergeCell ref="B4:F4"/>
    <mergeCell ref="A5:F5"/>
    <mergeCell ref="A6:B6"/>
    <mergeCell ref="A7:B7"/>
    <mergeCell ref="A16:B16"/>
    <mergeCell ref="A17:B17"/>
    <mergeCell ref="A33:B33"/>
    <mergeCell ref="A34:B34"/>
    <mergeCell ref="A35:F35"/>
  </mergeCells>
  <phoneticPr fontId="2"/>
  <dataValidations disablePrompts="1" count="1">
    <dataValidation showDropDown="1" showInputMessage="1" showErrorMessage="1" sqref="C3:D3" xr:uid="{E2388067-8D2D-4246-8E5B-0A82DC06CE3C}"/>
  </dataValidations>
  <printOptions horizontalCentered="1"/>
  <pageMargins left="0.39370078740157483" right="0.19685039370078741" top="0.98425196850393704" bottom="0.70866141732283472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BD0E07-0040-4598-9998-F630C7DEA6FB}">
  <dimension ref="A1:K65"/>
  <sheetViews>
    <sheetView tabSelected="1" topLeftCell="A50" zoomScale="85" zoomScaleNormal="85" workbookViewId="0">
      <selection activeCell="N56" sqref="N56"/>
    </sheetView>
  </sheetViews>
  <sheetFormatPr defaultColWidth="9" defaultRowHeight="13" x14ac:dyDescent="0.2"/>
  <cols>
    <col min="1" max="1" width="1.6328125" style="1" customWidth="1"/>
    <col min="2" max="2" width="3.6328125" style="1" customWidth="1"/>
    <col min="3" max="3" width="1.6328125" style="1" customWidth="1"/>
    <col min="4" max="4" width="18.6328125" style="1" customWidth="1"/>
    <col min="5" max="5" width="11.6328125" style="1" customWidth="1"/>
    <col min="6" max="6" width="24.90625" style="1" customWidth="1"/>
    <col min="7" max="9" width="12.90625" style="1" customWidth="1"/>
    <col min="10" max="10" width="5.1796875" style="1" bestFit="1" customWidth="1"/>
    <col min="11" max="16384" width="9" style="1"/>
  </cols>
  <sheetData>
    <row r="1" spans="1:11" x14ac:dyDescent="0.2">
      <c r="A1" s="19"/>
      <c r="B1" s="19"/>
      <c r="C1" s="19"/>
      <c r="D1" s="96" t="s">
        <v>38</v>
      </c>
      <c r="E1" s="96"/>
      <c r="F1" s="96"/>
      <c r="G1" s="96"/>
      <c r="H1" s="96"/>
      <c r="I1" s="96"/>
      <c r="J1" s="96"/>
      <c r="K1" s="19"/>
    </row>
    <row r="2" spans="1:11" x14ac:dyDescent="0.2">
      <c r="A2" s="19"/>
      <c r="B2" s="19"/>
      <c r="C2" s="19"/>
      <c r="D2" s="18" t="s">
        <v>36</v>
      </c>
      <c r="E2" s="98" t="s">
        <v>39</v>
      </c>
      <c r="F2" s="98"/>
      <c r="G2" s="22"/>
      <c r="H2" s="22"/>
      <c r="I2" s="18"/>
      <c r="J2" s="20"/>
      <c r="K2" s="19"/>
    </row>
    <row r="3" spans="1:11" x14ac:dyDescent="0.2">
      <c r="A3" s="19"/>
      <c r="B3" s="19"/>
      <c r="C3" s="19"/>
      <c r="D3" s="18" t="s">
        <v>1</v>
      </c>
      <c r="E3" s="122" t="s">
        <v>100</v>
      </c>
      <c r="F3" s="122"/>
      <c r="G3" s="122"/>
      <c r="H3" s="122"/>
      <c r="I3" s="18"/>
      <c r="J3" s="20"/>
      <c r="K3" s="19"/>
    </row>
    <row r="4" spans="1:11" ht="13.25" x14ac:dyDescent="0.2">
      <c r="A4" s="19"/>
      <c r="B4" s="19"/>
      <c r="C4" s="19"/>
      <c r="D4" s="20"/>
      <c r="E4" s="20"/>
      <c r="F4" s="20"/>
      <c r="G4" s="20"/>
      <c r="H4" s="20"/>
      <c r="I4" s="20"/>
      <c r="J4" s="20"/>
      <c r="K4" s="19"/>
    </row>
    <row r="5" spans="1:11" x14ac:dyDescent="0.2">
      <c r="A5" s="113" t="s">
        <v>40</v>
      </c>
      <c r="B5" s="113"/>
      <c r="C5" s="113"/>
      <c r="D5" s="113"/>
      <c r="E5" s="21" t="s">
        <v>41</v>
      </c>
      <c r="F5" s="19"/>
      <c r="G5" s="19"/>
      <c r="H5" s="19"/>
      <c r="I5" s="114" t="s">
        <v>42</v>
      </c>
      <c r="J5" s="114"/>
      <c r="K5" s="19"/>
    </row>
    <row r="6" spans="1:11" ht="30" customHeight="1" x14ac:dyDescent="0.2">
      <c r="A6" s="115" t="s">
        <v>43</v>
      </c>
      <c r="B6" s="103"/>
      <c r="C6" s="103"/>
      <c r="D6" s="104"/>
      <c r="E6" s="116" t="s">
        <v>44</v>
      </c>
      <c r="F6" s="104"/>
      <c r="G6" s="23" t="s">
        <v>4</v>
      </c>
      <c r="H6" s="23" t="s">
        <v>5</v>
      </c>
      <c r="I6" s="24" t="s">
        <v>45</v>
      </c>
      <c r="J6" s="25" t="s">
        <v>76</v>
      </c>
      <c r="K6" s="19"/>
    </row>
    <row r="7" spans="1:11" ht="30" customHeight="1" x14ac:dyDescent="0.2">
      <c r="A7" s="26" t="s">
        <v>46</v>
      </c>
      <c r="B7" s="27" t="s">
        <v>47</v>
      </c>
      <c r="C7" s="28" t="s">
        <v>48</v>
      </c>
      <c r="D7" s="29" t="s">
        <v>49</v>
      </c>
      <c r="E7" s="117" t="s">
        <v>81</v>
      </c>
      <c r="F7" s="118"/>
      <c r="G7" s="30">
        <v>315000</v>
      </c>
      <c r="H7" s="30">
        <v>315000</v>
      </c>
      <c r="I7" s="30">
        <f>G7-H7</f>
        <v>0</v>
      </c>
      <c r="J7" s="29"/>
      <c r="K7" s="19"/>
    </row>
    <row r="8" spans="1:11" ht="30" customHeight="1" x14ac:dyDescent="0.2">
      <c r="A8" s="26" t="s">
        <v>46</v>
      </c>
      <c r="B8" s="27" t="s">
        <v>78</v>
      </c>
      <c r="C8" s="28" t="s">
        <v>48</v>
      </c>
      <c r="D8" s="29" t="s">
        <v>79</v>
      </c>
      <c r="E8" s="110" t="s">
        <v>80</v>
      </c>
      <c r="F8" s="112"/>
      <c r="G8" s="128">
        <v>94</v>
      </c>
      <c r="H8" s="128">
        <v>94</v>
      </c>
      <c r="I8" s="30">
        <f>G8-H8</f>
        <v>0</v>
      </c>
      <c r="J8" s="29"/>
      <c r="K8" s="19"/>
    </row>
    <row r="9" spans="1:11" ht="30" customHeight="1" x14ac:dyDescent="0.2">
      <c r="A9" s="110" t="s">
        <v>50</v>
      </c>
      <c r="B9" s="111"/>
      <c r="C9" s="111"/>
      <c r="D9" s="111"/>
      <c r="E9" s="111"/>
      <c r="F9" s="112"/>
      <c r="G9" s="128">
        <f>SUM(G7:G8)</f>
        <v>315094</v>
      </c>
      <c r="H9" s="128">
        <f t="shared" ref="H9:I9" si="0">SUM(H7:H8)</f>
        <v>315094</v>
      </c>
      <c r="I9" s="31">
        <f t="shared" si="0"/>
        <v>0</v>
      </c>
      <c r="J9" s="29"/>
      <c r="K9" s="19"/>
    </row>
    <row r="10" spans="1:11" ht="13.5" customHeight="1" x14ac:dyDescent="0.2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19"/>
    </row>
    <row r="11" spans="1:11" ht="13.5" customHeight="1" x14ac:dyDescent="0.2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19"/>
    </row>
    <row r="12" spans="1:11" ht="17.149999999999999" customHeight="1" x14ac:dyDescent="0.2">
      <c r="A12" s="32"/>
      <c r="B12" s="32"/>
      <c r="C12" s="32"/>
      <c r="D12" s="119"/>
      <c r="E12" s="119"/>
      <c r="F12" s="119"/>
      <c r="G12" s="119"/>
      <c r="H12" s="119"/>
      <c r="I12" s="119"/>
      <c r="J12" s="119"/>
      <c r="K12" s="19"/>
    </row>
    <row r="13" spans="1:11" ht="17.149999999999999" customHeight="1" x14ac:dyDescent="0.2">
      <c r="A13" s="120" t="s">
        <v>51</v>
      </c>
      <c r="B13" s="120"/>
      <c r="C13" s="120"/>
      <c r="D13" s="120"/>
      <c r="E13" s="33" t="s">
        <v>52</v>
      </c>
      <c r="F13" s="32"/>
      <c r="G13" s="32"/>
      <c r="H13" s="32"/>
      <c r="I13" s="121" t="s">
        <v>42</v>
      </c>
      <c r="J13" s="121"/>
      <c r="K13" s="19"/>
    </row>
    <row r="14" spans="1:11" ht="30" customHeight="1" x14ac:dyDescent="0.2">
      <c r="A14" s="110" t="s">
        <v>43</v>
      </c>
      <c r="B14" s="111"/>
      <c r="C14" s="111"/>
      <c r="D14" s="112"/>
      <c r="E14" s="34" t="s">
        <v>53</v>
      </c>
      <c r="F14" s="34" t="s">
        <v>54</v>
      </c>
      <c r="G14" s="34" t="s">
        <v>4</v>
      </c>
      <c r="H14" s="34" t="s">
        <v>5</v>
      </c>
      <c r="I14" s="35" t="s">
        <v>6</v>
      </c>
      <c r="J14" s="25" t="s">
        <v>55</v>
      </c>
      <c r="K14" s="19"/>
    </row>
    <row r="15" spans="1:11" ht="36.5" customHeight="1" x14ac:dyDescent="0.2">
      <c r="A15" s="84" t="s">
        <v>46</v>
      </c>
      <c r="B15" s="62">
        <v>1</v>
      </c>
      <c r="C15" s="63" t="s">
        <v>48</v>
      </c>
      <c r="D15" s="66" t="s">
        <v>90</v>
      </c>
      <c r="E15" s="124" t="s">
        <v>83</v>
      </c>
      <c r="F15" s="88" t="s">
        <v>101</v>
      </c>
      <c r="G15" s="72">
        <v>1756</v>
      </c>
      <c r="H15" s="72">
        <v>1756</v>
      </c>
      <c r="I15" s="36">
        <f t="shared" ref="I15:I57" si="1">G15-H15</f>
        <v>0</v>
      </c>
      <c r="J15" s="69">
        <v>8</v>
      </c>
      <c r="K15" s="19"/>
    </row>
    <row r="16" spans="1:11" ht="36.5" customHeight="1" x14ac:dyDescent="0.2">
      <c r="A16" s="84"/>
      <c r="B16" s="62"/>
      <c r="C16" s="63"/>
      <c r="D16" s="66"/>
      <c r="E16" s="126"/>
      <c r="F16" s="81" t="s">
        <v>102</v>
      </c>
      <c r="G16" s="72">
        <v>19397</v>
      </c>
      <c r="H16" s="72">
        <v>19397</v>
      </c>
      <c r="I16" s="36">
        <f t="shared" si="1"/>
        <v>0</v>
      </c>
      <c r="J16" s="69" t="s">
        <v>172</v>
      </c>
      <c r="K16" s="19"/>
    </row>
    <row r="17" spans="1:11" ht="36.5" customHeight="1" x14ac:dyDescent="0.2">
      <c r="A17" s="84"/>
      <c r="B17" s="62"/>
      <c r="C17" s="63"/>
      <c r="D17" s="66"/>
      <c r="E17" s="126"/>
      <c r="F17" s="81" t="s">
        <v>103</v>
      </c>
      <c r="G17" s="72">
        <v>11095</v>
      </c>
      <c r="H17" s="72">
        <v>11095</v>
      </c>
      <c r="I17" s="36">
        <f t="shared" si="1"/>
        <v>0</v>
      </c>
      <c r="J17" s="69" t="s">
        <v>173</v>
      </c>
      <c r="K17" s="19"/>
    </row>
    <row r="18" spans="1:11" ht="36.5" customHeight="1" x14ac:dyDescent="0.2">
      <c r="A18" s="84"/>
      <c r="B18" s="62"/>
      <c r="C18" s="63"/>
      <c r="D18" s="66"/>
      <c r="E18" s="125"/>
      <c r="F18" s="50" t="s">
        <v>104</v>
      </c>
      <c r="G18" s="72">
        <v>22000</v>
      </c>
      <c r="H18" s="72">
        <v>22000</v>
      </c>
      <c r="I18" s="36">
        <f t="shared" si="1"/>
        <v>0</v>
      </c>
      <c r="J18" s="69">
        <v>6</v>
      </c>
      <c r="K18" s="19"/>
    </row>
    <row r="19" spans="1:11" ht="36.5" customHeight="1" x14ac:dyDescent="0.2">
      <c r="A19" s="84"/>
      <c r="B19" s="62"/>
      <c r="C19" s="63"/>
      <c r="D19" s="66"/>
      <c r="E19" s="124" t="s">
        <v>91</v>
      </c>
      <c r="F19" s="73" t="s">
        <v>105</v>
      </c>
      <c r="G19" s="72">
        <v>59</v>
      </c>
      <c r="H19" s="72">
        <v>59</v>
      </c>
      <c r="I19" s="36">
        <f t="shared" si="1"/>
        <v>0</v>
      </c>
      <c r="J19" s="69" t="s">
        <v>174</v>
      </c>
      <c r="K19" s="19"/>
    </row>
    <row r="20" spans="1:11" ht="36.5" customHeight="1" x14ac:dyDescent="0.2">
      <c r="A20" s="84"/>
      <c r="B20" s="62"/>
      <c r="C20" s="63"/>
      <c r="D20" s="66"/>
      <c r="E20" s="126"/>
      <c r="F20" s="89" t="s">
        <v>106</v>
      </c>
      <c r="G20" s="72">
        <v>119</v>
      </c>
      <c r="H20" s="72">
        <v>119</v>
      </c>
      <c r="I20" s="36">
        <f t="shared" si="1"/>
        <v>0</v>
      </c>
      <c r="J20" s="69" t="s">
        <v>175</v>
      </c>
      <c r="K20" s="19"/>
    </row>
    <row r="21" spans="1:11" ht="36.5" customHeight="1" x14ac:dyDescent="0.2">
      <c r="A21" s="84"/>
      <c r="B21" s="62"/>
      <c r="C21" s="63"/>
      <c r="D21" s="66"/>
      <c r="E21" s="126"/>
      <c r="F21" s="73" t="s">
        <v>107</v>
      </c>
      <c r="G21" s="72">
        <v>3877</v>
      </c>
      <c r="H21" s="72">
        <v>3877</v>
      </c>
      <c r="I21" s="36">
        <f t="shared" si="1"/>
        <v>0</v>
      </c>
      <c r="J21" s="69" t="s">
        <v>176</v>
      </c>
      <c r="K21" s="19"/>
    </row>
    <row r="22" spans="1:11" ht="36.5" customHeight="1" x14ac:dyDescent="0.2">
      <c r="A22" s="84"/>
      <c r="B22" s="62"/>
      <c r="C22" s="63"/>
      <c r="D22" s="66"/>
      <c r="E22" s="126"/>
      <c r="F22" s="73" t="s">
        <v>108</v>
      </c>
      <c r="G22" s="72">
        <v>2218</v>
      </c>
      <c r="H22" s="72">
        <v>2218</v>
      </c>
      <c r="I22" s="36">
        <f t="shared" si="1"/>
        <v>0</v>
      </c>
      <c r="J22" s="69" t="s">
        <v>177</v>
      </c>
      <c r="K22" s="19"/>
    </row>
    <row r="23" spans="1:11" ht="36.5" customHeight="1" x14ac:dyDescent="0.2">
      <c r="A23" s="84"/>
      <c r="B23" s="62"/>
      <c r="C23" s="63"/>
      <c r="D23" s="66"/>
      <c r="E23" s="124" t="s">
        <v>109</v>
      </c>
      <c r="F23" s="73" t="s">
        <v>110</v>
      </c>
      <c r="G23" s="72">
        <v>16500</v>
      </c>
      <c r="H23" s="72">
        <v>16500</v>
      </c>
      <c r="I23" s="36">
        <f t="shared" si="1"/>
        <v>0</v>
      </c>
      <c r="J23" s="69" t="s">
        <v>186</v>
      </c>
      <c r="K23" s="19"/>
    </row>
    <row r="24" spans="1:11" ht="36.5" customHeight="1" x14ac:dyDescent="0.2">
      <c r="A24" s="84"/>
      <c r="B24" s="62"/>
      <c r="C24" s="63"/>
      <c r="D24" s="66"/>
      <c r="E24" s="126"/>
      <c r="F24" s="73" t="s">
        <v>111</v>
      </c>
      <c r="G24" s="72">
        <v>8250</v>
      </c>
      <c r="H24" s="72">
        <v>8250</v>
      </c>
      <c r="I24" s="36">
        <f t="shared" si="1"/>
        <v>0</v>
      </c>
      <c r="J24" s="69" t="s">
        <v>187</v>
      </c>
      <c r="K24" s="19"/>
    </row>
    <row r="25" spans="1:11" ht="36.5" customHeight="1" x14ac:dyDescent="0.2">
      <c r="A25" s="84"/>
      <c r="B25" s="62"/>
      <c r="C25" s="63"/>
      <c r="D25" s="66"/>
      <c r="E25" s="126"/>
      <c r="F25" s="73" t="s">
        <v>112</v>
      </c>
      <c r="G25" s="72">
        <v>3960</v>
      </c>
      <c r="H25" s="72">
        <v>3960</v>
      </c>
      <c r="I25" s="36">
        <f t="shared" si="1"/>
        <v>0</v>
      </c>
      <c r="J25" s="69" t="s">
        <v>188</v>
      </c>
      <c r="K25" s="19"/>
    </row>
    <row r="26" spans="1:11" ht="36.5" customHeight="1" x14ac:dyDescent="0.2">
      <c r="A26" s="84"/>
      <c r="B26" s="62"/>
      <c r="C26" s="63"/>
      <c r="D26" s="66"/>
      <c r="E26" s="126"/>
      <c r="F26" s="73" t="s">
        <v>113</v>
      </c>
      <c r="G26" s="72">
        <v>3300</v>
      </c>
      <c r="H26" s="72">
        <v>3300</v>
      </c>
      <c r="I26" s="36">
        <f t="shared" si="1"/>
        <v>0</v>
      </c>
      <c r="J26" s="69" t="s">
        <v>189</v>
      </c>
      <c r="K26" s="19"/>
    </row>
    <row r="27" spans="1:11" ht="36.5" customHeight="1" x14ac:dyDescent="0.2">
      <c r="A27" s="84"/>
      <c r="B27" s="62"/>
      <c r="C27" s="63"/>
      <c r="D27" s="66"/>
      <c r="E27" s="126"/>
      <c r="F27" s="73" t="s">
        <v>114</v>
      </c>
      <c r="G27" s="72">
        <v>1347</v>
      </c>
      <c r="H27" s="72">
        <v>1347</v>
      </c>
      <c r="I27" s="36">
        <f t="shared" si="1"/>
        <v>0</v>
      </c>
      <c r="J27" s="69" t="s">
        <v>190</v>
      </c>
      <c r="K27" s="19"/>
    </row>
    <row r="28" spans="1:11" ht="36.5" customHeight="1" x14ac:dyDescent="0.2">
      <c r="A28" s="84"/>
      <c r="B28" s="62"/>
      <c r="C28" s="63"/>
      <c r="D28" s="66"/>
      <c r="E28" s="126"/>
      <c r="F28" s="73" t="s">
        <v>115</v>
      </c>
      <c r="G28" s="72">
        <v>962</v>
      </c>
      <c r="H28" s="72">
        <v>962</v>
      </c>
      <c r="I28" s="36">
        <f t="shared" si="1"/>
        <v>0</v>
      </c>
      <c r="J28" s="69" t="s">
        <v>191</v>
      </c>
      <c r="K28" s="19"/>
    </row>
    <row r="29" spans="1:11" ht="36.5" customHeight="1" x14ac:dyDescent="0.2">
      <c r="A29" s="84"/>
      <c r="B29" s="62"/>
      <c r="C29" s="63"/>
      <c r="D29" s="66"/>
      <c r="E29" s="126"/>
      <c r="F29" s="73" t="s">
        <v>116</v>
      </c>
      <c r="G29" s="72">
        <v>3300</v>
      </c>
      <c r="H29" s="72">
        <v>3300</v>
      </c>
      <c r="I29" s="36">
        <f t="shared" si="1"/>
        <v>0</v>
      </c>
      <c r="J29" s="69" t="s">
        <v>192</v>
      </c>
      <c r="K29" s="19"/>
    </row>
    <row r="30" spans="1:11" ht="36.5" customHeight="1" x14ac:dyDescent="0.2">
      <c r="A30" s="84"/>
      <c r="B30" s="62"/>
      <c r="C30" s="63"/>
      <c r="D30" s="66"/>
      <c r="E30" s="126"/>
      <c r="F30" s="73" t="s">
        <v>117</v>
      </c>
      <c r="G30" s="72">
        <v>1650</v>
      </c>
      <c r="H30" s="72">
        <v>1650</v>
      </c>
      <c r="I30" s="36">
        <f t="shared" si="1"/>
        <v>0</v>
      </c>
      <c r="J30" s="69" t="s">
        <v>193</v>
      </c>
      <c r="K30" s="19"/>
    </row>
    <row r="31" spans="1:11" ht="36.5" customHeight="1" x14ac:dyDescent="0.2">
      <c r="A31" s="84"/>
      <c r="B31" s="62"/>
      <c r="C31" s="63"/>
      <c r="D31" s="66"/>
      <c r="E31" s="126"/>
      <c r="F31" s="73" t="s">
        <v>118</v>
      </c>
      <c r="G31" s="72">
        <v>825</v>
      </c>
      <c r="H31" s="72">
        <v>825</v>
      </c>
      <c r="I31" s="36">
        <f t="shared" si="1"/>
        <v>0</v>
      </c>
      <c r="J31" s="69" t="s">
        <v>194</v>
      </c>
      <c r="K31" s="19"/>
    </row>
    <row r="32" spans="1:11" ht="36.5" customHeight="1" x14ac:dyDescent="0.2">
      <c r="A32" s="84"/>
      <c r="B32" s="62"/>
      <c r="C32" s="63"/>
      <c r="D32" s="66"/>
      <c r="E32" s="126"/>
      <c r="F32" s="73" t="s">
        <v>119</v>
      </c>
      <c r="G32" s="72">
        <v>2475</v>
      </c>
      <c r="H32" s="72">
        <v>2475</v>
      </c>
      <c r="I32" s="36">
        <f t="shared" si="1"/>
        <v>0</v>
      </c>
      <c r="J32" s="69" t="s">
        <v>195</v>
      </c>
      <c r="K32" s="19"/>
    </row>
    <row r="33" spans="1:11" ht="36.5" customHeight="1" x14ac:dyDescent="0.2">
      <c r="A33" s="84"/>
      <c r="B33" s="62"/>
      <c r="C33" s="63"/>
      <c r="D33" s="66"/>
      <c r="E33" s="126"/>
      <c r="F33" s="73" t="s">
        <v>120</v>
      </c>
      <c r="G33" s="72">
        <v>2750</v>
      </c>
      <c r="H33" s="72">
        <v>2750</v>
      </c>
      <c r="I33" s="36">
        <f t="shared" si="1"/>
        <v>0</v>
      </c>
      <c r="J33" s="69" t="s">
        <v>196</v>
      </c>
      <c r="K33" s="19"/>
    </row>
    <row r="34" spans="1:11" ht="36.5" customHeight="1" x14ac:dyDescent="0.2">
      <c r="A34" s="84"/>
      <c r="B34" s="62"/>
      <c r="C34" s="63"/>
      <c r="D34" s="66"/>
      <c r="E34" s="126"/>
      <c r="F34" s="73" t="s">
        <v>121</v>
      </c>
      <c r="G34" s="72">
        <v>1925</v>
      </c>
      <c r="H34" s="72">
        <v>1925</v>
      </c>
      <c r="I34" s="36">
        <f t="shared" si="1"/>
        <v>0</v>
      </c>
      <c r="J34" s="69" t="s">
        <v>197</v>
      </c>
      <c r="K34" s="19"/>
    </row>
    <row r="35" spans="1:11" ht="36.5" customHeight="1" x14ac:dyDescent="0.2">
      <c r="A35" s="84"/>
      <c r="B35" s="62"/>
      <c r="C35" s="63"/>
      <c r="D35" s="66"/>
      <c r="E35" s="125"/>
      <c r="F35" s="73" t="s">
        <v>122</v>
      </c>
      <c r="G35" s="72">
        <v>550</v>
      </c>
      <c r="H35" s="72">
        <v>550</v>
      </c>
      <c r="I35" s="36">
        <f t="shared" si="1"/>
        <v>0</v>
      </c>
      <c r="J35" s="69" t="s">
        <v>198</v>
      </c>
      <c r="K35" s="19"/>
    </row>
    <row r="36" spans="1:11" ht="36.5" customHeight="1" x14ac:dyDescent="0.2">
      <c r="A36" s="84"/>
      <c r="B36" s="62"/>
      <c r="C36" s="63"/>
      <c r="D36" s="66"/>
      <c r="E36" s="124" t="s">
        <v>123</v>
      </c>
      <c r="F36" s="73" t="s">
        <v>124</v>
      </c>
      <c r="G36" s="72">
        <v>4675</v>
      </c>
      <c r="H36" s="72">
        <v>4675</v>
      </c>
      <c r="I36" s="36">
        <f t="shared" si="1"/>
        <v>0</v>
      </c>
      <c r="J36" s="69" t="s">
        <v>200</v>
      </c>
      <c r="K36" s="19"/>
    </row>
    <row r="37" spans="1:11" ht="36.5" customHeight="1" x14ac:dyDescent="0.2">
      <c r="A37" s="84"/>
      <c r="B37" s="62"/>
      <c r="C37" s="63"/>
      <c r="D37" s="66"/>
      <c r="E37" s="126"/>
      <c r="F37" s="73" t="s">
        <v>125</v>
      </c>
      <c r="G37" s="72">
        <v>13640</v>
      </c>
      <c r="H37" s="72">
        <v>13640</v>
      </c>
      <c r="I37" s="36">
        <f t="shared" si="1"/>
        <v>0</v>
      </c>
      <c r="J37" s="69" t="s">
        <v>199</v>
      </c>
      <c r="K37" s="19"/>
    </row>
    <row r="38" spans="1:11" ht="36.5" customHeight="1" x14ac:dyDescent="0.2">
      <c r="A38" s="84"/>
      <c r="B38" s="62"/>
      <c r="C38" s="63"/>
      <c r="D38" s="66"/>
      <c r="E38" s="125"/>
      <c r="F38" s="73" t="s">
        <v>126</v>
      </c>
      <c r="G38" s="72">
        <v>6600</v>
      </c>
      <c r="H38" s="72">
        <v>6600</v>
      </c>
      <c r="I38" s="36">
        <f t="shared" si="1"/>
        <v>0</v>
      </c>
      <c r="J38" s="69" t="s">
        <v>181</v>
      </c>
      <c r="K38" s="19"/>
    </row>
    <row r="39" spans="1:11" ht="36.5" customHeight="1" x14ac:dyDescent="0.2">
      <c r="A39" s="84"/>
      <c r="B39" s="62"/>
      <c r="C39" s="63"/>
      <c r="D39" s="66"/>
      <c r="E39" s="124" t="s">
        <v>127</v>
      </c>
      <c r="F39" s="85" t="s">
        <v>128</v>
      </c>
      <c r="G39" s="72">
        <v>31680</v>
      </c>
      <c r="H39" s="72">
        <v>31680</v>
      </c>
      <c r="I39" s="36">
        <f t="shared" si="1"/>
        <v>0</v>
      </c>
      <c r="J39" s="69" t="s">
        <v>201</v>
      </c>
      <c r="K39" s="19"/>
    </row>
    <row r="40" spans="1:11" ht="36.5" customHeight="1" x14ac:dyDescent="0.2">
      <c r="A40" s="84"/>
      <c r="B40" s="62"/>
      <c r="C40" s="63"/>
      <c r="D40" s="66"/>
      <c r="E40" s="126"/>
      <c r="F40" s="85" t="s">
        <v>129</v>
      </c>
      <c r="G40" s="72">
        <v>6600</v>
      </c>
      <c r="H40" s="72">
        <v>6600</v>
      </c>
      <c r="I40" s="36">
        <f t="shared" si="1"/>
        <v>0</v>
      </c>
      <c r="J40" s="69" t="s">
        <v>179</v>
      </c>
      <c r="K40" s="19"/>
    </row>
    <row r="41" spans="1:11" ht="36.5" customHeight="1" x14ac:dyDescent="0.2">
      <c r="A41" s="84"/>
      <c r="B41" s="62"/>
      <c r="C41" s="63"/>
      <c r="D41" s="66"/>
      <c r="E41" s="125"/>
      <c r="F41" s="85" t="s">
        <v>130</v>
      </c>
      <c r="G41" s="72">
        <v>3300</v>
      </c>
      <c r="H41" s="72">
        <v>3300</v>
      </c>
      <c r="I41" s="36">
        <f t="shared" si="1"/>
        <v>0</v>
      </c>
      <c r="J41" s="69" t="s">
        <v>180</v>
      </c>
      <c r="K41" s="19"/>
    </row>
    <row r="42" spans="1:11" ht="36.5" customHeight="1" x14ac:dyDescent="0.2">
      <c r="A42" s="79"/>
      <c r="B42" s="67"/>
      <c r="C42" s="53"/>
      <c r="D42" s="51"/>
      <c r="E42" s="53"/>
      <c r="F42" s="70" t="s">
        <v>56</v>
      </c>
      <c r="G42" s="74">
        <f>SUM(G15:G41)</f>
        <v>174810</v>
      </c>
      <c r="H42" s="74">
        <f t="shared" ref="H42:I52" si="2">SUM(H15:H41)</f>
        <v>174810</v>
      </c>
      <c r="I42" s="74">
        <f t="shared" si="2"/>
        <v>0</v>
      </c>
      <c r="J42" s="69"/>
      <c r="K42" s="19"/>
    </row>
    <row r="43" spans="1:11" ht="36.5" customHeight="1" x14ac:dyDescent="0.2">
      <c r="A43" s="65" t="s">
        <v>84</v>
      </c>
      <c r="B43" s="62">
        <v>2</v>
      </c>
      <c r="C43" s="63" t="s">
        <v>85</v>
      </c>
      <c r="D43" s="66" t="s">
        <v>131</v>
      </c>
      <c r="E43" s="123" t="s">
        <v>132</v>
      </c>
      <c r="F43" s="86" t="s">
        <v>133</v>
      </c>
      <c r="G43" s="72">
        <v>55000</v>
      </c>
      <c r="H43" s="72">
        <v>55000</v>
      </c>
      <c r="I43" s="74">
        <f t="shared" si="2"/>
        <v>0</v>
      </c>
      <c r="J43" s="69" t="s">
        <v>182</v>
      </c>
      <c r="K43" s="19"/>
    </row>
    <row r="44" spans="1:11" ht="36.5" customHeight="1" x14ac:dyDescent="0.2">
      <c r="A44" s="65"/>
      <c r="B44" s="62"/>
      <c r="C44" s="63"/>
      <c r="D44" s="66"/>
      <c r="E44" s="123"/>
      <c r="F44" s="86" t="s">
        <v>134</v>
      </c>
      <c r="G44" s="72">
        <v>33000</v>
      </c>
      <c r="H44" s="72">
        <v>33000</v>
      </c>
      <c r="I44" s="74">
        <f t="shared" si="2"/>
        <v>0</v>
      </c>
      <c r="J44" s="69" t="s">
        <v>183</v>
      </c>
      <c r="K44" s="19"/>
    </row>
    <row r="45" spans="1:11" ht="36.5" customHeight="1" x14ac:dyDescent="0.2">
      <c r="A45" s="65"/>
      <c r="B45" s="62"/>
      <c r="C45" s="63"/>
      <c r="D45" s="66"/>
      <c r="E45" s="123"/>
      <c r="F45" s="86" t="s">
        <v>135</v>
      </c>
      <c r="G45" s="72">
        <v>22000</v>
      </c>
      <c r="H45" s="72">
        <v>22000</v>
      </c>
      <c r="I45" s="74">
        <f t="shared" si="2"/>
        <v>0</v>
      </c>
      <c r="J45" s="69" t="s">
        <v>178</v>
      </c>
      <c r="K45" s="19"/>
    </row>
    <row r="46" spans="1:11" ht="36.5" customHeight="1" x14ac:dyDescent="0.2">
      <c r="A46" s="65"/>
      <c r="B46" s="63"/>
      <c r="C46" s="63"/>
      <c r="D46" s="66"/>
      <c r="E46" s="87"/>
      <c r="F46" s="70" t="s">
        <v>56</v>
      </c>
      <c r="G46" s="52">
        <f>SUM(G43:G45)</f>
        <v>110000</v>
      </c>
      <c r="H46" s="52">
        <f>SUM(H43:H45)</f>
        <v>110000</v>
      </c>
      <c r="I46" s="74">
        <f t="shared" si="2"/>
        <v>0</v>
      </c>
      <c r="J46" s="69"/>
      <c r="K46" s="19"/>
    </row>
    <row r="47" spans="1:11" ht="36.5" customHeight="1" x14ac:dyDescent="0.2">
      <c r="A47" s="75" t="s">
        <v>84</v>
      </c>
      <c r="B47" s="76">
        <v>5</v>
      </c>
      <c r="C47" s="77" t="s">
        <v>85</v>
      </c>
      <c r="D47" s="78" t="s">
        <v>92</v>
      </c>
      <c r="E47" s="124" t="s">
        <v>86</v>
      </c>
      <c r="F47" s="85" t="s">
        <v>136</v>
      </c>
      <c r="G47" s="74">
        <v>6600</v>
      </c>
      <c r="H47" s="74">
        <v>6600</v>
      </c>
      <c r="I47" s="74">
        <f t="shared" si="2"/>
        <v>0</v>
      </c>
      <c r="J47" s="69" t="s">
        <v>202</v>
      </c>
      <c r="K47" s="19"/>
    </row>
    <row r="48" spans="1:11" ht="36.5" customHeight="1" x14ac:dyDescent="0.2">
      <c r="A48" s="65"/>
      <c r="B48" s="62"/>
      <c r="C48" s="63"/>
      <c r="D48" s="66"/>
      <c r="E48" s="125"/>
      <c r="F48" s="50" t="s">
        <v>137</v>
      </c>
      <c r="G48" s="72">
        <v>8800</v>
      </c>
      <c r="H48" s="72">
        <v>8800</v>
      </c>
      <c r="I48" s="74">
        <f t="shared" si="2"/>
        <v>0</v>
      </c>
      <c r="J48" s="69" t="s">
        <v>203</v>
      </c>
      <c r="K48" s="19"/>
    </row>
    <row r="49" spans="1:11" ht="36.5" customHeight="1" x14ac:dyDescent="0.2">
      <c r="A49" s="65"/>
      <c r="B49" s="62"/>
      <c r="C49" s="63"/>
      <c r="D49" s="66"/>
      <c r="E49" s="124" t="s">
        <v>138</v>
      </c>
      <c r="F49" s="50" t="s">
        <v>139</v>
      </c>
      <c r="G49" s="72">
        <v>0</v>
      </c>
      <c r="H49" s="72">
        <v>0</v>
      </c>
      <c r="I49" s="74">
        <f t="shared" si="2"/>
        <v>0</v>
      </c>
      <c r="J49" s="69"/>
      <c r="K49" s="19"/>
    </row>
    <row r="50" spans="1:11" ht="36.5" customHeight="1" x14ac:dyDescent="0.2">
      <c r="A50" s="65"/>
      <c r="B50" s="62"/>
      <c r="C50" s="63"/>
      <c r="D50" s="66"/>
      <c r="E50" s="126"/>
      <c r="F50" s="50" t="s">
        <v>140</v>
      </c>
      <c r="G50" s="72">
        <v>0</v>
      </c>
      <c r="H50" s="72">
        <v>0</v>
      </c>
      <c r="I50" s="74">
        <f t="shared" si="2"/>
        <v>0</v>
      </c>
      <c r="J50" s="69"/>
      <c r="K50" s="19"/>
    </row>
    <row r="51" spans="1:11" ht="36.5" customHeight="1" x14ac:dyDescent="0.2">
      <c r="A51" s="65"/>
      <c r="B51" s="62"/>
      <c r="C51" s="63"/>
      <c r="D51" s="66"/>
      <c r="E51" s="125"/>
      <c r="F51" s="50" t="s">
        <v>141</v>
      </c>
      <c r="G51" s="72">
        <v>0</v>
      </c>
      <c r="H51" s="72">
        <v>0</v>
      </c>
      <c r="I51" s="74">
        <f t="shared" si="2"/>
        <v>0</v>
      </c>
      <c r="J51" s="69"/>
      <c r="K51" s="19"/>
    </row>
    <row r="52" spans="1:11" ht="36.5" customHeight="1" x14ac:dyDescent="0.2">
      <c r="A52" s="64"/>
      <c r="B52" s="53"/>
      <c r="C52" s="53"/>
      <c r="D52" s="51"/>
      <c r="E52" s="87"/>
      <c r="F52" s="70" t="s">
        <v>56</v>
      </c>
      <c r="G52" s="52">
        <f>SUM(G47:G51)</f>
        <v>15400</v>
      </c>
      <c r="H52" s="52">
        <f>SUM(H47:H51)</f>
        <v>15400</v>
      </c>
      <c r="I52" s="74">
        <f t="shared" si="2"/>
        <v>0</v>
      </c>
      <c r="J52" s="69"/>
      <c r="K52" s="19"/>
    </row>
    <row r="53" spans="1:11" ht="30" customHeight="1" x14ac:dyDescent="0.2">
      <c r="A53" s="65" t="s">
        <v>84</v>
      </c>
      <c r="B53" s="62">
        <v>14</v>
      </c>
      <c r="C53" s="63" t="s">
        <v>85</v>
      </c>
      <c r="D53" s="66" t="s">
        <v>87</v>
      </c>
      <c r="E53" s="90" t="s">
        <v>88</v>
      </c>
      <c r="F53" s="91" t="s">
        <v>142</v>
      </c>
      <c r="G53" s="52">
        <v>192</v>
      </c>
      <c r="H53" s="52">
        <v>192</v>
      </c>
      <c r="I53" s="36">
        <f t="shared" si="1"/>
        <v>0</v>
      </c>
      <c r="J53" s="69" t="s">
        <v>185</v>
      </c>
      <c r="K53" s="19"/>
    </row>
    <row r="54" spans="1:11" ht="30" customHeight="1" x14ac:dyDescent="0.2">
      <c r="A54" s="65"/>
      <c r="B54" s="62"/>
      <c r="C54" s="63"/>
      <c r="D54" s="66"/>
      <c r="E54" s="90" t="s">
        <v>88</v>
      </c>
      <c r="F54" s="91" t="s">
        <v>143</v>
      </c>
      <c r="G54" s="52">
        <v>770</v>
      </c>
      <c r="H54" s="52">
        <v>770</v>
      </c>
      <c r="I54" s="36">
        <f t="shared" si="1"/>
        <v>0</v>
      </c>
      <c r="J54" s="69" t="s">
        <v>184</v>
      </c>
      <c r="K54" s="19"/>
    </row>
    <row r="55" spans="1:11" ht="30" customHeight="1" x14ac:dyDescent="0.2">
      <c r="A55" s="64"/>
      <c r="B55" s="53"/>
      <c r="C55" s="53"/>
      <c r="D55" s="51"/>
      <c r="E55" s="108" t="s">
        <v>56</v>
      </c>
      <c r="F55" s="109"/>
      <c r="G55" s="72">
        <f>SUM(G53:G54)</f>
        <v>962</v>
      </c>
      <c r="H55" s="72">
        <f>SUM(H53:H54)</f>
        <v>962</v>
      </c>
      <c r="I55" s="36">
        <f t="shared" si="1"/>
        <v>0</v>
      </c>
      <c r="J55" s="49"/>
      <c r="K55" s="19"/>
    </row>
    <row r="56" spans="1:11" ht="30" customHeight="1" x14ac:dyDescent="0.2">
      <c r="A56" s="79" t="s">
        <v>46</v>
      </c>
      <c r="B56" s="67">
        <v>15</v>
      </c>
      <c r="C56" s="53" t="s">
        <v>48</v>
      </c>
      <c r="D56" s="51" t="s">
        <v>77</v>
      </c>
      <c r="E56" s="71" t="s">
        <v>31</v>
      </c>
      <c r="F56" s="92">
        <f>G56/G58</f>
        <v>4.4183640437456762E-2</v>
      </c>
      <c r="G56" s="129">
        <f>G9-(G42+G46+G52+G55)</f>
        <v>13922</v>
      </c>
      <c r="H56" s="129">
        <f>H9-(H42+H46+H52+H55)</f>
        <v>13922</v>
      </c>
      <c r="I56" s="52">
        <f t="shared" si="1"/>
        <v>0</v>
      </c>
      <c r="J56" s="93"/>
      <c r="K56" s="19"/>
    </row>
    <row r="57" spans="1:11" ht="30" customHeight="1" x14ac:dyDescent="0.2">
      <c r="A57" s="80"/>
      <c r="B57" s="28"/>
      <c r="C57" s="28"/>
      <c r="D57" s="29"/>
      <c r="E57" s="28"/>
      <c r="F57" s="51" t="s">
        <v>93</v>
      </c>
      <c r="G57" s="130">
        <f>SUM(G56:G56)</f>
        <v>13922</v>
      </c>
      <c r="H57" s="130">
        <f>SUM(H56:H56)</f>
        <v>13922</v>
      </c>
      <c r="I57" s="52">
        <f t="shared" si="1"/>
        <v>0</v>
      </c>
      <c r="J57" s="93"/>
      <c r="K57" s="19"/>
    </row>
    <row r="58" spans="1:11" ht="30" customHeight="1" x14ac:dyDescent="0.2">
      <c r="A58" s="37"/>
      <c r="B58" s="38"/>
      <c r="C58" s="38"/>
      <c r="D58" s="38"/>
      <c r="E58" s="53"/>
      <c r="F58" s="51" t="s">
        <v>57</v>
      </c>
      <c r="G58" s="129">
        <f>G42+G46+G52+G55+G57</f>
        <v>315094</v>
      </c>
      <c r="H58" s="129">
        <f>H42+H46+H52+H55+H57</f>
        <v>315094</v>
      </c>
      <c r="I58" s="52">
        <f>I42+I46+I52+I55+I57</f>
        <v>0</v>
      </c>
      <c r="J58" s="51"/>
      <c r="K58" s="19"/>
    </row>
    <row r="59" spans="1:11" ht="19.5" customHeight="1" x14ac:dyDescent="0.2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</row>
    <row r="60" spans="1:11" ht="19.5" customHeight="1" x14ac:dyDescent="0.2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</row>
    <row r="61" spans="1:11" ht="19.5" customHeight="1" x14ac:dyDescent="0.2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</row>
    <row r="62" spans="1:11" ht="19.5" customHeight="1" x14ac:dyDescent="0.2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</row>
    <row r="63" spans="1:11" ht="19.5" customHeight="1" x14ac:dyDescent="0.2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</row>
    <row r="64" spans="1:11" ht="19.5" customHeight="1" x14ac:dyDescent="0.2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</row>
    <row r="65" spans="1:11" ht="19.5" customHeight="1" x14ac:dyDescent="0.2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</row>
  </sheetData>
  <mergeCells count="23">
    <mergeCell ref="E47:E48"/>
    <mergeCell ref="E49:E51"/>
    <mergeCell ref="E15:E18"/>
    <mergeCell ref="E19:E22"/>
    <mergeCell ref="E23:E35"/>
    <mergeCell ref="E36:E38"/>
    <mergeCell ref="E39:E41"/>
    <mergeCell ref="E55:F55"/>
    <mergeCell ref="A14:D14"/>
    <mergeCell ref="D1:J1"/>
    <mergeCell ref="E2:F2"/>
    <mergeCell ref="A5:D5"/>
    <mergeCell ref="I5:J5"/>
    <mergeCell ref="A6:D6"/>
    <mergeCell ref="E6:F6"/>
    <mergeCell ref="E7:F7"/>
    <mergeCell ref="A9:F9"/>
    <mergeCell ref="D12:J12"/>
    <mergeCell ref="A13:D13"/>
    <mergeCell ref="I13:J13"/>
    <mergeCell ref="E8:F8"/>
    <mergeCell ref="E3:H3"/>
    <mergeCell ref="E43:E45"/>
  </mergeCells>
  <phoneticPr fontId="2"/>
  <hyperlinks>
    <hyperlink ref="J15" r:id="rId1" display="seikyuusyo\siminnkouenn.pdf" xr:uid="{64CCEF66-F6AF-4B8D-8350-6813F2FD7BAB}"/>
    <hyperlink ref="J16" r:id="rId2" xr:uid="{805B3EE3-ADB8-4BF2-9C6F-8AD456E976B6}"/>
    <hyperlink ref="J17" r:id="rId3" xr:uid="{A278C1FD-EEF1-4B98-8704-EA5B31BD69C6}"/>
    <hyperlink ref="J18" r:id="rId4" display="seikyuusyo\soranpo(seikyuusyo).pdf" xr:uid="{468936B4-B776-455A-B30F-F73F9B0EA396}"/>
    <hyperlink ref="J19" r:id="rId5" xr:uid="{F7D439E0-8E69-477A-AD40-F1C2C2DD2252}"/>
    <hyperlink ref="J20" r:id="rId6" xr:uid="{89E01F5E-5635-4741-81FB-C0AA4DF5BD05}"/>
    <hyperlink ref="J21" r:id="rId7" xr:uid="{A730C1A8-5E3D-4537-A618-135A6B293EE6}"/>
    <hyperlink ref="J22" r:id="rId8" xr:uid="{8679AAC2-0EE7-4EEA-9E7F-81F3F910BC90}"/>
    <hyperlink ref="J38" r:id="rId9" xr:uid="{02A9F0D6-19DA-4CA1-B8AA-BCE56DE3176D}"/>
    <hyperlink ref="J40" r:id="rId10" xr:uid="{F10903D0-2B53-430B-84C5-753AC6E288EF}"/>
    <hyperlink ref="J41" r:id="rId11" xr:uid="{9ECD81AF-D76A-4C6E-8D85-EBA38A6906B5}"/>
    <hyperlink ref="J43" r:id="rId12" xr:uid="{6E762785-4C72-435F-B8EB-9D8845E08720}"/>
    <hyperlink ref="J44" r:id="rId13" xr:uid="{0B13643B-1BBA-40BB-B2BB-885A1857CB81}"/>
    <hyperlink ref="J45" r:id="rId14" xr:uid="{2A1EF1D1-0D52-4C3C-8852-D3562A0F9B85}"/>
    <hyperlink ref="J53" r:id="rId15" xr:uid="{A96438E4-7C4B-47AE-9575-6AE9C0D6D8B0}"/>
    <hyperlink ref="J54" r:id="rId16" xr:uid="{389AE216-1A57-4771-B91E-9BB67D299575}"/>
    <hyperlink ref="J23" r:id="rId17" xr:uid="{DAC9508F-4A95-4106-BE0C-502584A200B0}"/>
    <hyperlink ref="J24:J35" r:id="rId18" display="3-1" xr:uid="{FAD69CC6-524E-42A0-8E4F-6E4119A0ED74}"/>
    <hyperlink ref="J36" r:id="rId19" xr:uid="{952EA73D-8C70-46B1-93FE-7B8C282EC867}"/>
    <hyperlink ref="J37" r:id="rId20" xr:uid="{FAC5F21C-B171-4FBD-A0E9-69F8198FEF66}"/>
    <hyperlink ref="J39" r:id="rId21" xr:uid="{5BA8B05B-BC1B-4985-A35E-C5E68DF51160}"/>
    <hyperlink ref="J47" r:id="rId22" xr:uid="{7D31DD68-6E78-49A1-A9A0-F5F02F7DFBF1}"/>
    <hyperlink ref="J48" r:id="rId23" display="2-1" xr:uid="{115E56DF-EC98-4684-8F4D-A02C949AD967}"/>
  </hyperlinks>
  <pageMargins left="0.7" right="0.7" top="0.75" bottom="0.75" header="0.3" footer="0.3"/>
  <pageSetup paperSize="9" scale="85" orientation="portrait" r:id="rId2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EB74F-274C-42E8-83EB-2E227FE8090F}">
  <dimension ref="A1:F49"/>
  <sheetViews>
    <sheetView zoomScale="85" zoomScaleNormal="85" workbookViewId="0">
      <selection activeCell="E47" sqref="D47:E47"/>
    </sheetView>
  </sheetViews>
  <sheetFormatPr defaultColWidth="9" defaultRowHeight="13" x14ac:dyDescent="0.2"/>
  <cols>
    <col min="1" max="1" width="15.90625" style="1" customWidth="1"/>
    <col min="2" max="2" width="13.54296875" style="1" bestFit="1" customWidth="1"/>
    <col min="3" max="3" width="51" style="1" bestFit="1" customWidth="1"/>
    <col min="4" max="6" width="15.90625" style="1" customWidth="1"/>
    <col min="7" max="16384" width="9" style="1"/>
  </cols>
  <sheetData>
    <row r="1" spans="1:6" x14ac:dyDescent="0.2">
      <c r="A1" s="19"/>
      <c r="B1" s="19"/>
      <c r="C1" s="19"/>
      <c r="D1" s="19"/>
      <c r="E1" s="19"/>
      <c r="F1" s="40" t="s">
        <v>59</v>
      </c>
    </row>
    <row r="2" spans="1:6" ht="16.5" x14ac:dyDescent="0.2">
      <c r="A2" s="127" t="s">
        <v>60</v>
      </c>
      <c r="B2" s="127"/>
      <c r="C2" s="127"/>
      <c r="D2" s="127"/>
      <c r="E2" s="127"/>
      <c r="F2" s="127"/>
    </row>
    <row r="3" spans="1:6" ht="21" customHeight="1" x14ac:dyDescent="0.2">
      <c r="A3" s="19"/>
      <c r="B3" s="41" t="s">
        <v>61</v>
      </c>
      <c r="C3" s="107" t="s">
        <v>39</v>
      </c>
      <c r="D3" s="107"/>
      <c r="E3" s="42"/>
      <c r="F3" s="19"/>
    </row>
    <row r="4" spans="1:6" ht="21" customHeight="1" x14ac:dyDescent="0.2">
      <c r="A4" s="19"/>
      <c r="B4" s="41" t="s">
        <v>62</v>
      </c>
      <c r="C4" s="107" t="s">
        <v>100</v>
      </c>
      <c r="D4" s="107"/>
      <c r="E4" s="19"/>
      <c r="F4" s="19"/>
    </row>
    <row r="5" spans="1:6" ht="21" customHeight="1" x14ac:dyDescent="0.2">
      <c r="A5" s="19"/>
      <c r="B5" s="19"/>
      <c r="C5" s="19"/>
      <c r="D5" s="19"/>
      <c r="E5" s="19"/>
      <c r="F5" s="20"/>
    </row>
    <row r="6" spans="1:6" ht="21" customHeight="1" x14ac:dyDescent="0.2">
      <c r="A6" s="43" t="s">
        <v>63</v>
      </c>
      <c r="B6" s="44" t="s">
        <v>64</v>
      </c>
      <c r="C6" s="44" t="s">
        <v>65</v>
      </c>
      <c r="D6" s="44" t="s">
        <v>66</v>
      </c>
      <c r="E6" s="44" t="s">
        <v>67</v>
      </c>
      <c r="F6" s="44" t="s">
        <v>68</v>
      </c>
    </row>
    <row r="7" spans="1:6" ht="21" customHeight="1" x14ac:dyDescent="0.2">
      <c r="A7" s="68">
        <v>45876</v>
      </c>
      <c r="B7" s="56" t="s">
        <v>69</v>
      </c>
      <c r="C7" s="55" t="s">
        <v>97</v>
      </c>
      <c r="D7" s="57">
        <v>30492</v>
      </c>
      <c r="E7" s="54"/>
      <c r="F7" s="45">
        <f>D7</f>
        <v>30492</v>
      </c>
    </row>
    <row r="8" spans="1:6" ht="21" customHeight="1" x14ac:dyDescent="0.2">
      <c r="A8" s="68">
        <v>45876</v>
      </c>
      <c r="B8" s="56" t="s">
        <v>69</v>
      </c>
      <c r="C8" s="55" t="s">
        <v>97</v>
      </c>
      <c r="D8" s="57">
        <v>6214</v>
      </c>
      <c r="E8" s="57"/>
      <c r="F8" s="45">
        <f>F7+D8-E8</f>
        <v>36706</v>
      </c>
    </row>
    <row r="9" spans="1:6" ht="21" customHeight="1" x14ac:dyDescent="0.2">
      <c r="A9" s="68">
        <v>45876</v>
      </c>
      <c r="B9" s="56" t="s">
        <v>204</v>
      </c>
      <c r="C9" s="55" t="s">
        <v>205</v>
      </c>
      <c r="D9" s="57">
        <v>74645</v>
      </c>
      <c r="E9" s="57"/>
      <c r="F9" s="45">
        <f>F8+D9-E9</f>
        <v>111351</v>
      </c>
    </row>
    <row r="10" spans="1:6" ht="21" customHeight="1" x14ac:dyDescent="0.2">
      <c r="A10" s="68">
        <v>45876</v>
      </c>
      <c r="B10" s="56" t="s">
        <v>82</v>
      </c>
      <c r="C10" s="55" t="s">
        <v>159</v>
      </c>
      <c r="D10" s="57"/>
      <c r="E10" s="57">
        <v>111230</v>
      </c>
      <c r="F10" s="45">
        <f>F9+D10-E10</f>
        <v>121</v>
      </c>
    </row>
    <row r="11" spans="1:6" ht="21" customHeight="1" x14ac:dyDescent="0.2">
      <c r="A11" s="68">
        <v>45876</v>
      </c>
      <c r="B11" s="56" t="s">
        <v>82</v>
      </c>
      <c r="C11" s="55" t="s">
        <v>160</v>
      </c>
      <c r="D11" s="57"/>
      <c r="E11" s="57">
        <v>121</v>
      </c>
      <c r="F11" s="45">
        <f>F10+D11-E11</f>
        <v>0</v>
      </c>
    </row>
    <row r="12" spans="1:6" ht="21" customHeight="1" x14ac:dyDescent="0.2">
      <c r="A12" s="68">
        <v>45895</v>
      </c>
      <c r="B12" s="56" t="s">
        <v>69</v>
      </c>
      <c r="C12" s="55" t="s">
        <v>97</v>
      </c>
      <c r="D12" s="57">
        <v>22000</v>
      </c>
      <c r="E12" s="54"/>
      <c r="F12" s="45">
        <f t="shared" ref="F12:F42" si="0">F11+D12-E12</f>
        <v>22000</v>
      </c>
    </row>
    <row r="13" spans="1:6" ht="21" customHeight="1" x14ac:dyDescent="0.2">
      <c r="A13" s="68">
        <v>45895</v>
      </c>
      <c r="B13" s="56" t="s">
        <v>82</v>
      </c>
      <c r="C13" s="55" t="s">
        <v>147</v>
      </c>
      <c r="D13" s="57"/>
      <c r="E13" s="57">
        <v>22000</v>
      </c>
      <c r="F13" s="45">
        <f t="shared" si="0"/>
        <v>0</v>
      </c>
    </row>
    <row r="14" spans="1:6" ht="21" customHeight="1" x14ac:dyDescent="0.2">
      <c r="A14" s="68">
        <v>45900</v>
      </c>
      <c r="B14" s="56" t="s">
        <v>204</v>
      </c>
      <c r="C14" s="55" t="s">
        <v>206</v>
      </c>
      <c r="D14" s="57">
        <v>59</v>
      </c>
      <c r="E14" s="61"/>
      <c r="F14" s="45">
        <f>F13+D14-E14</f>
        <v>59</v>
      </c>
    </row>
    <row r="15" spans="1:6" ht="21" customHeight="1" x14ac:dyDescent="0.2">
      <c r="A15" s="68">
        <v>45900</v>
      </c>
      <c r="B15" s="56" t="s">
        <v>82</v>
      </c>
      <c r="C15" s="55" t="s">
        <v>160</v>
      </c>
      <c r="D15" s="57"/>
      <c r="E15" s="61">
        <v>59</v>
      </c>
      <c r="F15" s="45">
        <f>F14+D15-E15</f>
        <v>0</v>
      </c>
    </row>
    <row r="16" spans="1:6" ht="21" customHeight="1" x14ac:dyDescent="0.2">
      <c r="A16" s="68">
        <v>45903</v>
      </c>
      <c r="B16" s="56" t="s">
        <v>69</v>
      </c>
      <c r="C16" s="55" t="s">
        <v>207</v>
      </c>
      <c r="D16" s="57">
        <v>59</v>
      </c>
      <c r="E16" s="61"/>
      <c r="F16" s="45">
        <f>F15+D16-E16</f>
        <v>59</v>
      </c>
    </row>
    <row r="17" spans="1:6" ht="21" customHeight="1" x14ac:dyDescent="0.2">
      <c r="A17" s="68">
        <v>45903</v>
      </c>
      <c r="B17" s="56" t="s">
        <v>95</v>
      </c>
      <c r="C17" s="55" t="s">
        <v>169</v>
      </c>
      <c r="D17" s="57"/>
      <c r="E17" s="61">
        <v>59</v>
      </c>
      <c r="F17" s="45">
        <f>F16+D17-E17</f>
        <v>0</v>
      </c>
    </row>
    <row r="18" spans="1:6" ht="21" customHeight="1" x14ac:dyDescent="0.2">
      <c r="A18" s="68">
        <v>45903</v>
      </c>
      <c r="B18" s="56" t="s">
        <v>69</v>
      </c>
      <c r="C18" s="55" t="s">
        <v>162</v>
      </c>
      <c r="D18" s="57">
        <v>88000</v>
      </c>
      <c r="E18" s="61"/>
      <c r="F18" s="45">
        <f t="shared" si="0"/>
        <v>88000</v>
      </c>
    </row>
    <row r="19" spans="1:6" ht="21" customHeight="1" x14ac:dyDescent="0.2">
      <c r="A19" s="68">
        <v>45903</v>
      </c>
      <c r="B19" s="56" t="s">
        <v>69</v>
      </c>
      <c r="C19" s="55" t="s">
        <v>96</v>
      </c>
      <c r="D19" s="57">
        <v>770</v>
      </c>
      <c r="E19" s="61"/>
      <c r="F19" s="45">
        <f t="shared" si="0"/>
        <v>88770</v>
      </c>
    </row>
    <row r="20" spans="1:6" ht="21" customHeight="1" x14ac:dyDescent="0.2">
      <c r="A20" s="68">
        <v>45903</v>
      </c>
      <c r="B20" s="56" t="s">
        <v>131</v>
      </c>
      <c r="C20" s="55" t="s">
        <v>161</v>
      </c>
      <c r="D20" s="57"/>
      <c r="E20" s="61">
        <v>88000</v>
      </c>
      <c r="F20" s="45">
        <f t="shared" si="0"/>
        <v>770</v>
      </c>
    </row>
    <row r="21" spans="1:6" ht="21" customHeight="1" x14ac:dyDescent="0.2">
      <c r="A21" s="68">
        <v>45903</v>
      </c>
      <c r="B21" s="56" t="s">
        <v>87</v>
      </c>
      <c r="C21" s="55" t="s">
        <v>89</v>
      </c>
      <c r="D21" s="57"/>
      <c r="E21" s="61">
        <v>770</v>
      </c>
      <c r="F21" s="45">
        <f t="shared" si="0"/>
        <v>0</v>
      </c>
    </row>
    <row r="22" spans="1:6" ht="21" customHeight="1" x14ac:dyDescent="0.2">
      <c r="A22" s="68">
        <v>45903</v>
      </c>
      <c r="B22" s="56" t="s">
        <v>69</v>
      </c>
      <c r="C22" s="55" t="s">
        <v>97</v>
      </c>
      <c r="D22" s="57">
        <v>1756</v>
      </c>
      <c r="E22" s="61"/>
      <c r="F22" s="45">
        <f t="shared" si="0"/>
        <v>1756</v>
      </c>
    </row>
    <row r="23" spans="1:6" ht="21" customHeight="1" x14ac:dyDescent="0.2">
      <c r="A23" s="68">
        <v>45903</v>
      </c>
      <c r="B23" s="56" t="s">
        <v>90</v>
      </c>
      <c r="C23" s="55" t="s">
        <v>163</v>
      </c>
      <c r="D23" s="57"/>
      <c r="E23" s="57">
        <v>1756</v>
      </c>
      <c r="F23" s="45">
        <f t="shared" si="0"/>
        <v>0</v>
      </c>
    </row>
    <row r="24" spans="1:6" ht="21" customHeight="1" x14ac:dyDescent="0.2">
      <c r="A24" s="68">
        <v>45903</v>
      </c>
      <c r="B24" s="56" t="s">
        <v>69</v>
      </c>
      <c r="C24" s="55" t="s">
        <v>164</v>
      </c>
      <c r="D24" s="57">
        <v>22000</v>
      </c>
      <c r="E24" s="57"/>
      <c r="F24" s="45">
        <f t="shared" si="0"/>
        <v>22000</v>
      </c>
    </row>
    <row r="25" spans="1:6" ht="21" customHeight="1" x14ac:dyDescent="0.2">
      <c r="A25" s="68">
        <v>45903</v>
      </c>
      <c r="B25" s="82" t="s">
        <v>69</v>
      </c>
      <c r="C25" s="58" t="s">
        <v>166</v>
      </c>
      <c r="D25" s="57">
        <v>9900</v>
      </c>
      <c r="E25" s="57"/>
      <c r="F25" s="45">
        <f t="shared" si="0"/>
        <v>31900</v>
      </c>
    </row>
    <row r="26" spans="1:6" ht="21" customHeight="1" x14ac:dyDescent="0.2">
      <c r="A26" s="68">
        <v>45903</v>
      </c>
      <c r="B26" s="82" t="s">
        <v>69</v>
      </c>
      <c r="C26" s="58" t="s">
        <v>166</v>
      </c>
      <c r="D26" s="57">
        <v>6600</v>
      </c>
      <c r="E26" s="57"/>
      <c r="F26" s="45">
        <f t="shared" si="0"/>
        <v>38500</v>
      </c>
    </row>
    <row r="27" spans="1:6" ht="21" customHeight="1" x14ac:dyDescent="0.2">
      <c r="A27" s="68">
        <v>45903</v>
      </c>
      <c r="B27" s="56" t="s">
        <v>131</v>
      </c>
      <c r="C27" s="58" t="s">
        <v>165</v>
      </c>
      <c r="D27" s="57"/>
      <c r="E27" s="57">
        <v>22000</v>
      </c>
      <c r="F27" s="45">
        <f t="shared" si="0"/>
        <v>16500</v>
      </c>
    </row>
    <row r="28" spans="1:6" ht="21" customHeight="1" x14ac:dyDescent="0.2">
      <c r="A28" s="68">
        <v>45903</v>
      </c>
      <c r="B28" s="56" t="s">
        <v>82</v>
      </c>
      <c r="C28" s="58" t="s">
        <v>167</v>
      </c>
      <c r="D28" s="57"/>
      <c r="E28" s="57">
        <v>9900</v>
      </c>
      <c r="F28" s="45">
        <f t="shared" si="0"/>
        <v>6600</v>
      </c>
    </row>
    <row r="29" spans="1:6" ht="21" customHeight="1" x14ac:dyDescent="0.2">
      <c r="A29" s="68">
        <v>45903</v>
      </c>
      <c r="B29" s="56" t="s">
        <v>82</v>
      </c>
      <c r="C29" s="58" t="s">
        <v>168</v>
      </c>
      <c r="D29" s="57"/>
      <c r="E29" s="57">
        <v>6600</v>
      </c>
      <c r="F29" s="45">
        <f t="shared" si="0"/>
        <v>0</v>
      </c>
    </row>
    <row r="30" spans="1:6" ht="21" customHeight="1" x14ac:dyDescent="0.2">
      <c r="A30" s="68">
        <v>45916</v>
      </c>
      <c r="B30" s="82" t="s">
        <v>82</v>
      </c>
      <c r="C30" s="82" t="s">
        <v>208</v>
      </c>
      <c r="D30" s="57">
        <v>61908</v>
      </c>
      <c r="E30" s="57"/>
      <c r="F30" s="45">
        <f t="shared" si="0"/>
        <v>61908</v>
      </c>
    </row>
    <row r="31" spans="1:6" ht="21" customHeight="1" x14ac:dyDescent="0.2">
      <c r="A31" s="68">
        <v>45916</v>
      </c>
      <c r="B31" s="82" t="s">
        <v>95</v>
      </c>
      <c r="C31" s="82" t="s">
        <v>209</v>
      </c>
      <c r="D31" s="57"/>
      <c r="E31" s="57">
        <v>61908</v>
      </c>
      <c r="F31" s="45">
        <f t="shared" si="0"/>
        <v>0</v>
      </c>
    </row>
    <row r="32" spans="1:6" ht="21" customHeight="1" x14ac:dyDescent="0.2">
      <c r="A32" s="68">
        <v>45916</v>
      </c>
      <c r="B32" s="82" t="s">
        <v>90</v>
      </c>
      <c r="C32" s="82" t="s">
        <v>210</v>
      </c>
      <c r="D32" s="57">
        <v>12737</v>
      </c>
      <c r="E32" s="57"/>
      <c r="F32" s="45">
        <f t="shared" si="0"/>
        <v>12737</v>
      </c>
    </row>
    <row r="33" spans="1:6" ht="21" customHeight="1" x14ac:dyDescent="0.2">
      <c r="A33" s="68">
        <v>45916</v>
      </c>
      <c r="B33" s="82" t="s">
        <v>204</v>
      </c>
      <c r="C33" s="82" t="s">
        <v>211</v>
      </c>
      <c r="D33" s="57"/>
      <c r="E33" s="57">
        <v>12737</v>
      </c>
      <c r="F33" s="45">
        <f t="shared" si="0"/>
        <v>0</v>
      </c>
    </row>
    <row r="34" spans="1:6" ht="21" customHeight="1" x14ac:dyDescent="0.2">
      <c r="A34" s="68">
        <v>45916</v>
      </c>
      <c r="B34" s="82" t="s">
        <v>69</v>
      </c>
      <c r="C34" s="82" t="s">
        <v>97</v>
      </c>
      <c r="D34" s="57">
        <v>97789</v>
      </c>
      <c r="E34" s="57"/>
      <c r="F34" s="45">
        <f>F33+D34-E34</f>
        <v>97789</v>
      </c>
    </row>
    <row r="35" spans="1:6" ht="21" customHeight="1" x14ac:dyDescent="0.2">
      <c r="A35" s="68">
        <v>45916</v>
      </c>
      <c r="B35" s="82" t="s">
        <v>82</v>
      </c>
      <c r="C35" s="55" t="s">
        <v>212</v>
      </c>
      <c r="D35" s="57"/>
      <c r="E35" s="61">
        <v>97789</v>
      </c>
      <c r="F35" s="45">
        <f>F34+D35-E35</f>
        <v>0</v>
      </c>
    </row>
    <row r="36" spans="1:6" ht="21" customHeight="1" x14ac:dyDescent="0.2">
      <c r="A36" s="68">
        <v>45916</v>
      </c>
      <c r="B36" s="82" t="s">
        <v>69</v>
      </c>
      <c r="C36" s="55" t="s">
        <v>96</v>
      </c>
      <c r="D36" s="57">
        <v>192</v>
      </c>
      <c r="E36" s="61"/>
      <c r="F36" s="45">
        <f t="shared" si="0"/>
        <v>192</v>
      </c>
    </row>
    <row r="37" spans="1:6" ht="21" customHeight="1" x14ac:dyDescent="0.2">
      <c r="A37" s="68">
        <v>45916</v>
      </c>
      <c r="B37" s="82" t="s">
        <v>87</v>
      </c>
      <c r="C37" s="55" t="s">
        <v>213</v>
      </c>
      <c r="D37" s="57">
        <v>578</v>
      </c>
      <c r="E37" s="61"/>
      <c r="F37" s="45">
        <f t="shared" si="0"/>
        <v>770</v>
      </c>
    </row>
    <row r="38" spans="1:6" ht="21" customHeight="1" x14ac:dyDescent="0.2">
      <c r="A38" s="68">
        <v>45916</v>
      </c>
      <c r="B38" s="82" t="s">
        <v>87</v>
      </c>
      <c r="C38" s="55" t="s">
        <v>155</v>
      </c>
      <c r="D38" s="57"/>
      <c r="E38" s="61">
        <v>770</v>
      </c>
      <c r="F38" s="45">
        <f t="shared" si="0"/>
        <v>0</v>
      </c>
    </row>
    <row r="39" spans="1:6" ht="21" customHeight="1" x14ac:dyDescent="0.2">
      <c r="A39" s="68">
        <v>45916</v>
      </c>
      <c r="B39" s="56" t="s">
        <v>69</v>
      </c>
      <c r="C39" s="55" t="s">
        <v>170</v>
      </c>
      <c r="D39" s="57">
        <v>15400</v>
      </c>
      <c r="E39" s="57"/>
      <c r="F39" s="45">
        <f t="shared" si="0"/>
        <v>15400</v>
      </c>
    </row>
    <row r="40" spans="1:6" ht="21" customHeight="1" x14ac:dyDescent="0.2">
      <c r="A40" s="68">
        <v>45916</v>
      </c>
      <c r="B40" s="82" t="s">
        <v>92</v>
      </c>
      <c r="C40" s="55" t="s">
        <v>214</v>
      </c>
      <c r="D40" s="57"/>
      <c r="E40" s="57">
        <v>15400</v>
      </c>
      <c r="F40" s="45">
        <f t="shared" si="0"/>
        <v>0</v>
      </c>
    </row>
    <row r="41" spans="1:6" ht="21" customHeight="1" x14ac:dyDescent="0.2">
      <c r="A41" s="68">
        <v>45940</v>
      </c>
      <c r="B41" s="82" t="s">
        <v>69</v>
      </c>
      <c r="C41" s="56" t="s">
        <v>215</v>
      </c>
      <c r="D41" s="61">
        <v>13828</v>
      </c>
      <c r="E41" s="61"/>
      <c r="F41" s="45">
        <f t="shared" si="0"/>
        <v>13828</v>
      </c>
    </row>
    <row r="42" spans="1:6" ht="21" customHeight="1" x14ac:dyDescent="0.2">
      <c r="A42" s="68">
        <v>45940</v>
      </c>
      <c r="B42" s="82" t="s">
        <v>216</v>
      </c>
      <c r="C42" s="56" t="s">
        <v>217</v>
      </c>
      <c r="D42" s="61"/>
      <c r="E42" s="61">
        <v>13828</v>
      </c>
      <c r="F42" s="45">
        <f t="shared" si="0"/>
        <v>0</v>
      </c>
    </row>
    <row r="43" spans="1:6" ht="21" customHeight="1" x14ac:dyDescent="0.2">
      <c r="A43" s="68">
        <v>45940</v>
      </c>
      <c r="B43" s="82" t="s">
        <v>69</v>
      </c>
      <c r="C43" s="56" t="s">
        <v>218</v>
      </c>
      <c r="D43" s="61">
        <v>91</v>
      </c>
      <c r="E43" s="61"/>
      <c r="F43" s="45">
        <f>F42+D43-E43</f>
        <v>91</v>
      </c>
    </row>
    <row r="44" spans="1:6" ht="21" customHeight="1" x14ac:dyDescent="0.2">
      <c r="A44" s="68">
        <v>45940</v>
      </c>
      <c r="B44" s="82" t="s">
        <v>216</v>
      </c>
      <c r="C44" s="56" t="s">
        <v>219</v>
      </c>
      <c r="D44" s="61"/>
      <c r="E44" s="61">
        <v>91</v>
      </c>
      <c r="F44" s="45">
        <f>F43+D44-E44</f>
        <v>0</v>
      </c>
    </row>
    <row r="45" spans="1:6" ht="21" customHeight="1" x14ac:dyDescent="0.2">
      <c r="A45" s="134">
        <v>45995</v>
      </c>
      <c r="B45" s="135" t="s">
        <v>69</v>
      </c>
      <c r="C45" s="136" t="s">
        <v>218</v>
      </c>
      <c r="D45" s="137">
        <v>3</v>
      </c>
      <c r="E45" s="137"/>
      <c r="F45" s="138">
        <f>F44+D45-E45</f>
        <v>3</v>
      </c>
    </row>
    <row r="46" spans="1:6" ht="21" customHeight="1" x14ac:dyDescent="0.2">
      <c r="A46" s="139">
        <v>45995</v>
      </c>
      <c r="B46" s="140" t="s">
        <v>216</v>
      </c>
      <c r="C46" s="136" t="s">
        <v>219</v>
      </c>
      <c r="D46" s="137"/>
      <c r="E46" s="137">
        <v>3</v>
      </c>
      <c r="F46" s="138">
        <f>F45+D46-E46</f>
        <v>0</v>
      </c>
    </row>
    <row r="47" spans="1:6" ht="21" customHeight="1" x14ac:dyDescent="0.2">
      <c r="A47" s="47" t="s">
        <v>70</v>
      </c>
      <c r="B47" s="48"/>
      <c r="C47" s="48"/>
      <c r="D47" s="141">
        <f>SUM(D7:D46)</f>
        <v>465021</v>
      </c>
      <c r="E47" s="141">
        <f>SUM(E7:E46)</f>
        <v>465021</v>
      </c>
      <c r="F47" s="45">
        <f>D47-E47</f>
        <v>0</v>
      </c>
    </row>
    <row r="48" spans="1:6" x14ac:dyDescent="0.2">
      <c r="A48" s="42"/>
      <c r="B48" s="42"/>
      <c r="C48" s="42"/>
      <c r="D48" s="19"/>
      <c r="E48" s="19"/>
      <c r="F48" s="19"/>
    </row>
    <row r="49" spans="1:6" x14ac:dyDescent="0.2">
      <c r="A49" s="19"/>
      <c r="B49" s="19"/>
      <c r="C49" s="19"/>
      <c r="D49" s="19"/>
      <c r="E49" s="19"/>
      <c r="F49" s="19"/>
    </row>
  </sheetData>
  <mergeCells count="3">
    <mergeCell ref="A2:F2"/>
    <mergeCell ref="C3:D3"/>
    <mergeCell ref="C4:D4"/>
  </mergeCells>
  <phoneticPr fontId="2"/>
  <pageMargins left="0.7" right="0.7" top="0.75" bottom="0.75" header="0.3" footer="0.3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E417B-2CCB-4DC1-8D8E-BCFD342DF779}">
  <dimension ref="A1:H27"/>
  <sheetViews>
    <sheetView topLeftCell="A15" zoomScale="115" zoomScaleNormal="115" workbookViewId="0">
      <selection activeCell="E25" sqref="D25:E25"/>
    </sheetView>
  </sheetViews>
  <sheetFormatPr defaultColWidth="9" defaultRowHeight="13" x14ac:dyDescent="0.2"/>
  <cols>
    <col min="1" max="2" width="15.90625" style="1" customWidth="1"/>
    <col min="3" max="3" width="50.453125" style="1" bestFit="1" customWidth="1"/>
    <col min="4" max="6" width="15.90625" style="1" customWidth="1"/>
    <col min="7" max="16384" width="9" style="1"/>
  </cols>
  <sheetData>
    <row r="1" spans="1:8" x14ac:dyDescent="0.2">
      <c r="A1" s="19"/>
      <c r="B1" s="19"/>
      <c r="C1" s="19"/>
      <c r="D1" s="19"/>
      <c r="E1" s="19"/>
      <c r="F1" s="40" t="s">
        <v>71</v>
      </c>
    </row>
    <row r="2" spans="1:8" ht="21" customHeight="1" x14ac:dyDescent="0.2">
      <c r="A2" s="127" t="s">
        <v>72</v>
      </c>
      <c r="B2" s="127"/>
      <c r="C2" s="127"/>
      <c r="D2" s="127"/>
      <c r="E2" s="127"/>
      <c r="F2" s="127"/>
    </row>
    <row r="3" spans="1:8" ht="21" customHeight="1" x14ac:dyDescent="0.2">
      <c r="A3" s="19"/>
      <c r="B3" s="42"/>
      <c r="C3" s="42"/>
      <c r="D3" s="42"/>
      <c r="E3" s="20" t="s">
        <v>73</v>
      </c>
      <c r="F3" s="21">
        <v>1</v>
      </c>
    </row>
    <row r="4" spans="1:8" ht="21" customHeight="1" x14ac:dyDescent="0.2">
      <c r="A4" s="19"/>
      <c r="B4" s="19"/>
      <c r="C4" s="19"/>
      <c r="D4" s="39" t="s">
        <v>74</v>
      </c>
      <c r="E4" s="113" t="s">
        <v>39</v>
      </c>
      <c r="F4" s="113"/>
      <c r="G4" s="19"/>
      <c r="H4" s="19"/>
    </row>
    <row r="5" spans="1:8" ht="21" customHeight="1" x14ac:dyDescent="0.2">
      <c r="A5" s="43" t="s">
        <v>63</v>
      </c>
      <c r="B5" s="44" t="s">
        <v>64</v>
      </c>
      <c r="C5" s="44" t="s">
        <v>65</v>
      </c>
      <c r="D5" s="44" t="s">
        <v>66</v>
      </c>
      <c r="E5" s="44" t="s">
        <v>67</v>
      </c>
      <c r="F5" s="44" t="s">
        <v>68</v>
      </c>
    </row>
    <row r="6" spans="1:8" ht="21" customHeight="1" x14ac:dyDescent="0.2">
      <c r="A6" s="46">
        <v>45869</v>
      </c>
      <c r="B6" s="56" t="s">
        <v>75</v>
      </c>
      <c r="C6" s="56"/>
      <c r="D6" s="57">
        <v>315000</v>
      </c>
      <c r="E6" s="59"/>
      <c r="F6" s="45">
        <f>D6</f>
        <v>315000</v>
      </c>
    </row>
    <row r="7" spans="1:8" ht="21" customHeight="1" x14ac:dyDescent="0.2">
      <c r="A7" s="46">
        <v>45876</v>
      </c>
      <c r="B7" s="58" t="s">
        <v>144</v>
      </c>
      <c r="C7" s="58" t="s">
        <v>145</v>
      </c>
      <c r="D7" s="60"/>
      <c r="E7" s="61">
        <v>30492</v>
      </c>
      <c r="F7" s="45">
        <f>F6+D7-E7</f>
        <v>284508</v>
      </c>
    </row>
    <row r="8" spans="1:8" ht="21" customHeight="1" x14ac:dyDescent="0.2">
      <c r="A8" s="46">
        <v>45876</v>
      </c>
      <c r="B8" s="58" t="s">
        <v>144</v>
      </c>
      <c r="C8" s="58" t="s">
        <v>146</v>
      </c>
      <c r="D8" s="59"/>
      <c r="E8" s="61">
        <v>6214</v>
      </c>
      <c r="F8" s="45">
        <f t="shared" ref="F8:F16" si="0">F7+D8-E8</f>
        <v>278294</v>
      </c>
    </row>
    <row r="9" spans="1:8" ht="21" customHeight="1" x14ac:dyDescent="0.2">
      <c r="A9" s="46">
        <v>45895</v>
      </c>
      <c r="B9" s="82" t="s">
        <v>82</v>
      </c>
      <c r="C9" s="82" t="s">
        <v>147</v>
      </c>
      <c r="D9" s="59"/>
      <c r="E9" s="61">
        <v>22000</v>
      </c>
      <c r="F9" s="45">
        <f t="shared" si="0"/>
        <v>256294</v>
      </c>
    </row>
    <row r="10" spans="1:8" ht="21" customHeight="1" x14ac:dyDescent="0.2">
      <c r="A10" s="46">
        <v>45903</v>
      </c>
      <c r="B10" s="82" t="s">
        <v>131</v>
      </c>
      <c r="C10" s="82" t="s">
        <v>148</v>
      </c>
      <c r="D10" s="59"/>
      <c r="E10" s="61">
        <v>88000</v>
      </c>
      <c r="F10" s="45">
        <f t="shared" si="0"/>
        <v>168294</v>
      </c>
    </row>
    <row r="11" spans="1:8" ht="21" customHeight="1" x14ac:dyDescent="0.2">
      <c r="A11" s="46">
        <v>45903</v>
      </c>
      <c r="B11" s="82" t="s">
        <v>87</v>
      </c>
      <c r="C11" s="82" t="s">
        <v>149</v>
      </c>
      <c r="D11" s="59"/>
      <c r="E11" s="61">
        <v>770</v>
      </c>
      <c r="F11" s="45">
        <f t="shared" si="0"/>
        <v>167524</v>
      </c>
    </row>
    <row r="12" spans="1:8" ht="21" customHeight="1" x14ac:dyDescent="0.2">
      <c r="A12" s="46">
        <v>45903</v>
      </c>
      <c r="B12" s="82" t="s">
        <v>82</v>
      </c>
      <c r="C12" s="82" t="s">
        <v>153</v>
      </c>
      <c r="D12" s="59"/>
      <c r="E12" s="61">
        <v>1756</v>
      </c>
      <c r="F12" s="45">
        <f t="shared" si="0"/>
        <v>165768</v>
      </c>
    </row>
    <row r="13" spans="1:8" ht="21" customHeight="1" x14ac:dyDescent="0.2">
      <c r="A13" s="46">
        <v>45903</v>
      </c>
      <c r="B13" s="82" t="s">
        <v>131</v>
      </c>
      <c r="C13" s="82" t="s">
        <v>150</v>
      </c>
      <c r="D13" s="59"/>
      <c r="E13" s="61">
        <v>22000</v>
      </c>
      <c r="F13" s="45">
        <f t="shared" si="0"/>
        <v>143768</v>
      </c>
    </row>
    <row r="14" spans="1:8" ht="21" customHeight="1" x14ac:dyDescent="0.2">
      <c r="A14" s="46">
        <v>45903</v>
      </c>
      <c r="B14" s="82" t="s">
        <v>82</v>
      </c>
      <c r="C14" s="82" t="s">
        <v>151</v>
      </c>
      <c r="D14" s="59"/>
      <c r="E14" s="61">
        <v>9900</v>
      </c>
      <c r="F14" s="45">
        <f t="shared" si="0"/>
        <v>133868</v>
      </c>
    </row>
    <row r="15" spans="1:8" ht="21" customHeight="1" x14ac:dyDescent="0.2">
      <c r="A15" s="46">
        <v>45903</v>
      </c>
      <c r="B15" s="82" t="s">
        <v>82</v>
      </c>
      <c r="C15" s="82" t="s">
        <v>152</v>
      </c>
      <c r="D15" s="59"/>
      <c r="E15" s="61">
        <v>6600</v>
      </c>
      <c r="F15" s="45">
        <f t="shared" si="0"/>
        <v>127268</v>
      </c>
    </row>
    <row r="16" spans="1:8" ht="21" customHeight="1" x14ac:dyDescent="0.2">
      <c r="A16" s="46">
        <v>45903</v>
      </c>
      <c r="B16" s="82" t="s">
        <v>82</v>
      </c>
      <c r="C16" s="58" t="s">
        <v>146</v>
      </c>
      <c r="D16" s="59"/>
      <c r="E16" s="61">
        <v>59</v>
      </c>
      <c r="F16" s="45">
        <f t="shared" si="0"/>
        <v>127209</v>
      </c>
    </row>
    <row r="17" spans="1:6" ht="21" customHeight="1" x14ac:dyDescent="0.2">
      <c r="A17" s="46">
        <v>45914</v>
      </c>
      <c r="B17" s="82" t="s">
        <v>69</v>
      </c>
      <c r="C17" s="82" t="s">
        <v>154</v>
      </c>
      <c r="D17" s="59">
        <v>91</v>
      </c>
      <c r="E17" s="61"/>
      <c r="F17" s="45">
        <f>F16+D17-E17</f>
        <v>127300</v>
      </c>
    </row>
    <row r="18" spans="1:6" ht="21" customHeight="1" x14ac:dyDescent="0.2">
      <c r="A18" s="46">
        <v>45916</v>
      </c>
      <c r="B18" s="82" t="s">
        <v>82</v>
      </c>
      <c r="C18" s="82" t="s">
        <v>98</v>
      </c>
      <c r="D18" s="83"/>
      <c r="E18" s="61">
        <v>97789</v>
      </c>
      <c r="F18" s="45">
        <f>F17+D18-E18</f>
        <v>29511</v>
      </c>
    </row>
    <row r="19" spans="1:6" ht="21" customHeight="1" x14ac:dyDescent="0.2">
      <c r="A19" s="46">
        <v>45916</v>
      </c>
      <c r="B19" s="82" t="s">
        <v>87</v>
      </c>
      <c r="C19" s="82" t="s">
        <v>155</v>
      </c>
      <c r="D19" s="59"/>
      <c r="E19" s="61">
        <v>192</v>
      </c>
      <c r="F19" s="45">
        <f>F18+D19-E19</f>
        <v>29319</v>
      </c>
    </row>
    <row r="20" spans="1:6" ht="21" customHeight="1" x14ac:dyDescent="0.2">
      <c r="A20" s="46">
        <v>45916</v>
      </c>
      <c r="B20" s="82" t="s">
        <v>94</v>
      </c>
      <c r="C20" s="82" t="s">
        <v>156</v>
      </c>
      <c r="D20" s="59"/>
      <c r="E20" s="61">
        <v>15400</v>
      </c>
      <c r="F20" s="45">
        <f t="shared" ref="F20" si="1">F19+D20-E20</f>
        <v>13919</v>
      </c>
    </row>
    <row r="21" spans="1:6" ht="21" customHeight="1" x14ac:dyDescent="0.2">
      <c r="A21" s="46">
        <v>45940</v>
      </c>
      <c r="B21" s="82" t="s">
        <v>69</v>
      </c>
      <c r="C21" s="82" t="s">
        <v>158</v>
      </c>
      <c r="D21" s="82"/>
      <c r="E21" s="61">
        <v>13828</v>
      </c>
      <c r="F21" s="45">
        <f>F20+D21-E21</f>
        <v>91</v>
      </c>
    </row>
    <row r="22" spans="1:6" ht="21" customHeight="1" x14ac:dyDescent="0.2">
      <c r="A22" s="46">
        <v>45940</v>
      </c>
      <c r="B22" s="82" t="s">
        <v>69</v>
      </c>
      <c r="C22" s="82" t="s">
        <v>157</v>
      </c>
      <c r="D22" s="82"/>
      <c r="E22" s="61">
        <v>91</v>
      </c>
      <c r="F22" s="45">
        <f t="shared" ref="F22:F24" si="2">F21+D22-E22</f>
        <v>0</v>
      </c>
    </row>
    <row r="23" spans="1:6" ht="21" customHeight="1" x14ac:dyDescent="0.2">
      <c r="A23" s="142">
        <v>45995</v>
      </c>
      <c r="B23" s="135" t="s">
        <v>69</v>
      </c>
      <c r="C23" s="140" t="s">
        <v>220</v>
      </c>
      <c r="D23" s="140">
        <v>3</v>
      </c>
      <c r="E23" s="137"/>
      <c r="F23" s="138">
        <f t="shared" si="2"/>
        <v>3</v>
      </c>
    </row>
    <row r="24" spans="1:6" ht="21" customHeight="1" x14ac:dyDescent="0.2">
      <c r="A24" s="143">
        <v>45995</v>
      </c>
      <c r="B24" s="140" t="s">
        <v>69</v>
      </c>
      <c r="C24" s="140" t="s">
        <v>157</v>
      </c>
      <c r="D24" s="140"/>
      <c r="E24" s="137">
        <v>3</v>
      </c>
      <c r="F24" s="138">
        <f t="shared" si="2"/>
        <v>0</v>
      </c>
    </row>
    <row r="25" spans="1:6" ht="21" customHeight="1" x14ac:dyDescent="0.2">
      <c r="A25" s="47" t="s">
        <v>70</v>
      </c>
      <c r="B25" s="48"/>
      <c r="C25" s="48"/>
      <c r="D25" s="141">
        <f>SUM(D6:D24)</f>
        <v>315094</v>
      </c>
      <c r="E25" s="141">
        <f>SUM(E6:E24)</f>
        <v>315094</v>
      </c>
      <c r="F25" s="45">
        <f>D25-E25</f>
        <v>0</v>
      </c>
    </row>
    <row r="26" spans="1:6" x14ac:dyDescent="0.2">
      <c r="A26" s="42"/>
      <c r="B26" s="42"/>
      <c r="C26" s="42"/>
      <c r="D26" s="19"/>
      <c r="E26" s="19"/>
      <c r="F26" s="19"/>
    </row>
    <row r="27" spans="1:6" x14ac:dyDescent="0.2">
      <c r="A27" s="19"/>
      <c r="B27" s="19"/>
      <c r="C27" s="19"/>
      <c r="D27" s="19"/>
      <c r="E27" s="19"/>
      <c r="F27" s="19"/>
    </row>
  </sheetData>
  <mergeCells count="2">
    <mergeCell ref="A2:F2"/>
    <mergeCell ref="E4:F4"/>
  </mergeCells>
  <phoneticPr fontId="2"/>
  <dataValidations disablePrompts="1" count="1">
    <dataValidation type="list" allowBlank="1" showInputMessage="1" showErrorMessage="1" sqref="F3" xr:uid="{CFCF6D0E-F2E4-4309-8BBC-80322173FBBF}">
      <formula1>"1,2,3,4,5,6,7,8,9,10"</formula1>
    </dataValidation>
  </dataValidation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収支決算報告書(様式11)</vt:lpstr>
      <vt:lpstr>収益費用明細書(様式12)</vt:lpstr>
      <vt:lpstr>現金出納帳(様式16)</vt:lpstr>
      <vt:lpstr>口座出納帳(様式17)</vt:lpstr>
      <vt:lpstr>'収支決算報告書(様式11)'!Print_Area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hayakawa06</cp:lastModifiedBy>
  <cp:lastPrinted>2025-10-13T08:47:59Z</cp:lastPrinted>
  <dcterms:created xsi:type="dcterms:W3CDTF">2016-10-10T10:56:32Z</dcterms:created>
  <dcterms:modified xsi:type="dcterms:W3CDTF">2025-12-08T16:45:58Z</dcterms:modified>
</cp:coreProperties>
</file>